
<file path=[Content_Types].xml><?xml version="1.0" encoding="utf-8"?>
<Types xmlns="http://schemas.openxmlformats.org/package/2006/content-types">
  <Default Extension="png" ContentType="image/png"/>
  <Default Extension="bin" ContentType="application/vnd.ms-office.vbaProject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50.xml" ContentType="application/vnd.ms-office.chartcolorstyle+xml"/>
  <Override PartName="/xl/charts/style5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azahrani\Google Drive\HR\عالم الموارد البشرية\أدوات عمل\"/>
    </mc:Choice>
  </mc:AlternateContent>
  <bookViews>
    <workbookView xWindow="-120" yWindow="-120" windowWidth="29040" windowHeight="15840" tabRatio="290" activeTab="3"/>
  </bookViews>
  <sheets>
    <sheet name="UI" sheetId="1" r:id="rId1"/>
    <sheet name="EvalDB" sheetId="3" r:id="rId2"/>
    <sheet name="Sheet4" sheetId="4" r:id="rId3"/>
    <sheet name="Dashboard" sheetId="5" r:id="rId4"/>
    <sheet name="EmpDB" sheetId="2" r:id="rId5"/>
  </sheets>
  <definedNames>
    <definedName name="_xlchart.v2.0" hidden="1">Sheet4!$C$90:$C$93</definedName>
    <definedName name="_xlchart.v2.1" hidden="1">Sheet4!$D$89</definedName>
    <definedName name="_xlchart.v2.2" hidden="1">Sheet4!$D$90:$D$93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59" i="3" l="1"/>
  <c r="W159" i="3"/>
  <c r="W2" i="3" l="1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V2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E20" i="4"/>
  <c r="F20" i="4"/>
  <c r="G20" i="4"/>
  <c r="I20" i="4"/>
  <c r="J20" i="4"/>
  <c r="D21" i="4"/>
  <c r="D22" i="4"/>
  <c r="D23" i="4"/>
  <c r="D24" i="4"/>
  <c r="D25" i="4"/>
  <c r="D26" i="4"/>
  <c r="D27" i="4"/>
  <c r="D28" i="4"/>
  <c r="D29" i="4"/>
  <c r="D30" i="4"/>
  <c r="F7" i="4"/>
  <c r="E23" i="4" s="1"/>
  <c r="G7" i="4"/>
  <c r="H23" i="4" s="1"/>
  <c r="H7" i="4"/>
  <c r="I23" i="4" s="1"/>
  <c r="I7" i="4"/>
  <c r="J23" i="4" s="1"/>
  <c r="F8" i="4"/>
  <c r="E24" i="4" s="1"/>
  <c r="G8" i="4"/>
  <c r="H24" i="4" s="1"/>
  <c r="H8" i="4"/>
  <c r="I24" i="4" s="1"/>
  <c r="I8" i="4"/>
  <c r="J24" i="4" s="1"/>
  <c r="F9" i="4"/>
  <c r="E25" i="4" s="1"/>
  <c r="G9" i="4"/>
  <c r="H25" i="4" s="1"/>
  <c r="H9" i="4"/>
  <c r="I25" i="4" s="1"/>
  <c r="I9" i="4"/>
  <c r="J25" i="4" s="1"/>
  <c r="F10" i="4"/>
  <c r="E26" i="4" s="1"/>
  <c r="G10" i="4"/>
  <c r="F26" i="4" s="1"/>
  <c r="H10" i="4"/>
  <c r="I26" i="4" s="1"/>
  <c r="I10" i="4"/>
  <c r="J26" i="4" s="1"/>
  <c r="F11" i="4"/>
  <c r="E27" i="4" s="1"/>
  <c r="G11" i="4"/>
  <c r="F27" i="4" s="1"/>
  <c r="H11" i="4"/>
  <c r="I27" i="4" s="1"/>
  <c r="I11" i="4"/>
  <c r="J27" i="4" s="1"/>
  <c r="F12" i="4"/>
  <c r="E28" i="4" s="1"/>
  <c r="G12" i="4"/>
  <c r="F28" i="4" s="1"/>
  <c r="H12" i="4"/>
  <c r="I28" i="4" s="1"/>
  <c r="I12" i="4"/>
  <c r="J28" i="4" s="1"/>
  <c r="F13" i="4"/>
  <c r="E29" i="4" s="1"/>
  <c r="G13" i="4"/>
  <c r="F29" i="4" s="1"/>
  <c r="H13" i="4"/>
  <c r="I29" i="4" s="1"/>
  <c r="I13" i="4"/>
  <c r="J29" i="4" s="1"/>
  <c r="F14" i="4"/>
  <c r="E30" i="4" s="1"/>
  <c r="G14" i="4"/>
  <c r="F30" i="4" s="1"/>
  <c r="H14" i="4"/>
  <c r="I30" i="4" s="1"/>
  <c r="I14" i="4"/>
  <c r="J30" i="4" s="1"/>
  <c r="E8" i="4"/>
  <c r="G24" i="4" s="1"/>
  <c r="E9" i="4"/>
  <c r="G25" i="4" s="1"/>
  <c r="E10" i="4"/>
  <c r="G26" i="4" s="1"/>
  <c r="E11" i="4"/>
  <c r="G27" i="4" s="1"/>
  <c r="E12" i="4"/>
  <c r="G28" i="4" s="1"/>
  <c r="E13" i="4"/>
  <c r="G29" i="4" s="1"/>
  <c r="E14" i="4"/>
  <c r="G30" i="4" s="1"/>
  <c r="E7" i="4"/>
  <c r="G23" i="4" s="1"/>
  <c r="F6" i="4"/>
  <c r="E22" i="4" s="1"/>
  <c r="G6" i="4"/>
  <c r="F22" i="4" s="1"/>
  <c r="H6" i="4"/>
  <c r="I22" i="4" s="1"/>
  <c r="I6" i="4"/>
  <c r="J22" i="4" s="1"/>
  <c r="E6" i="4"/>
  <c r="G22" i="4" s="1"/>
  <c r="F5" i="4"/>
  <c r="E21" i="4" s="1"/>
  <c r="G5" i="4"/>
  <c r="H21" i="4" s="1"/>
  <c r="H5" i="4"/>
  <c r="I21" i="4" s="1"/>
  <c r="I5" i="4"/>
  <c r="J21" i="4" s="1"/>
  <c r="E5" i="4"/>
  <c r="G21" i="4" s="1"/>
  <c r="Z6" i="1"/>
  <c r="T6" i="1"/>
  <c r="M6" i="1"/>
  <c r="D100" i="4" l="1"/>
  <c r="D107" i="4"/>
  <c r="D103" i="4"/>
  <c r="D101" i="4"/>
  <c r="D106" i="4"/>
  <c r="D98" i="4"/>
  <c r="D105" i="4"/>
  <c r="D99" i="4"/>
  <c r="D104" i="4"/>
  <c r="D102" i="4"/>
  <c r="D97" i="4"/>
  <c r="D108" i="4"/>
  <c r="D90" i="4"/>
  <c r="D92" i="4"/>
  <c r="D91" i="4"/>
  <c r="D93" i="4"/>
  <c r="F25" i="4"/>
  <c r="F24" i="4"/>
  <c r="F21" i="4"/>
  <c r="F23" i="4"/>
  <c r="H29" i="4"/>
  <c r="H30" i="4"/>
  <c r="H22" i="4"/>
  <c r="H28" i="4"/>
  <c r="H27" i="4"/>
  <c r="H26" i="4"/>
</calcChain>
</file>

<file path=xl/sharedStrings.xml><?xml version="1.0" encoding="utf-8"?>
<sst xmlns="http://schemas.openxmlformats.org/spreadsheetml/2006/main" count="3939" uniqueCount="962">
  <si>
    <t>الرقم الوظيفي</t>
  </si>
  <si>
    <t>Badge #</t>
  </si>
  <si>
    <t>الإسم</t>
  </si>
  <si>
    <t>Name</t>
  </si>
  <si>
    <t>القسم</t>
  </si>
  <si>
    <t>Department</t>
  </si>
  <si>
    <t>تاريخ الإلتحاق</t>
  </si>
  <si>
    <t>Joining Date</t>
  </si>
  <si>
    <t>أخر يوم عمل</t>
  </si>
  <si>
    <t>Last W. Day</t>
  </si>
  <si>
    <t>المعلومات الرئيسية General Information</t>
  </si>
  <si>
    <t>قيم كل من النقاط التالية (5 راضي تماماً - 1 غير راضي تماماً)</t>
  </si>
  <si>
    <t>Evaluate below points (5 very satisfied - 1 not satisfied)</t>
  </si>
  <si>
    <t>هل مكان العمل مناسب صحياً وعملياً ؟</t>
  </si>
  <si>
    <t>هل لديك إطلاع بالسياسات والأجراءات وهل ترى أنها مناسبة وعادلة؟</t>
  </si>
  <si>
    <t>هل  الرواتب المميزات الممنوحة لك جيدة وتكافئ وزن المهام المكلة إليك؟</t>
  </si>
  <si>
    <t>هل ترى أن الشركة تولي اهتماماً بالموظفين؟</t>
  </si>
  <si>
    <t>هل تلقيت الدعم المناسب من مديرك المباشر ؟</t>
  </si>
  <si>
    <t>كيف ترى توجهات الشركة الإستراتيجية وقدرتها على التغيير؟</t>
  </si>
  <si>
    <t>هل تلقيت التدريب المناسب؟</t>
  </si>
  <si>
    <t>هل كان لديك وضوح تام بالمهام والمسؤوليات الموكلة إليك ؟</t>
  </si>
  <si>
    <t>هل حصلت على فرصة الزيادة والترقية بطريقة عادلة ومنصفة ؟</t>
  </si>
  <si>
    <t>مدى التعاون والعلاقات البنائة بين فريق العمل.</t>
  </si>
  <si>
    <t>أسئلة عامة</t>
  </si>
  <si>
    <t>General Questions</t>
  </si>
  <si>
    <t>ما هو أكثر شيء أعجبك في العمل مع الشركة ؟</t>
  </si>
  <si>
    <t>ما هو أكثر شيء لم يعجبك في العمل مع الشركة ؟</t>
  </si>
  <si>
    <r>
      <t xml:space="preserve">What did you </t>
    </r>
    <r>
      <rPr>
        <b/>
        <sz val="11"/>
        <color theme="1"/>
        <rFont val="Calibri"/>
        <family val="2"/>
      </rPr>
      <t>dislike</t>
    </r>
    <r>
      <rPr>
        <sz val="11"/>
        <color theme="1"/>
        <rFont val="Calibri"/>
        <family val="2"/>
      </rPr>
      <t xml:space="preserve"> most about working for the company? </t>
    </r>
  </si>
  <si>
    <r>
      <t xml:space="preserve">What did you </t>
    </r>
    <r>
      <rPr>
        <b/>
        <sz val="11"/>
        <color theme="1"/>
        <rFont val="Calibri"/>
        <family val="2"/>
      </rPr>
      <t>like</t>
    </r>
    <r>
      <rPr>
        <sz val="11"/>
        <color theme="1"/>
        <rFont val="Calibri"/>
        <family val="2"/>
      </rPr>
      <t xml:space="preserve"> most about working for the company? </t>
    </r>
  </si>
  <si>
    <t>ماذا تقترح لتطوير بيئة العمل في قسمك</t>
  </si>
  <si>
    <r>
      <t xml:space="preserve">What are your suggestions for improving your </t>
    </r>
    <r>
      <rPr>
        <b/>
        <sz val="11"/>
        <color theme="1"/>
        <rFont val="Calibri"/>
        <family val="2"/>
      </rPr>
      <t>department</t>
    </r>
    <r>
      <rPr>
        <sz val="11"/>
        <color theme="1"/>
        <rFont val="Calibri"/>
        <family val="2"/>
      </rPr>
      <t>?</t>
    </r>
  </si>
  <si>
    <r>
      <t xml:space="preserve">What are your suggestions for improving the </t>
    </r>
    <r>
      <rPr>
        <b/>
        <sz val="11"/>
        <color theme="1"/>
        <rFont val="Calibri"/>
        <family val="2"/>
      </rPr>
      <t>company</t>
    </r>
    <r>
      <rPr>
        <sz val="11"/>
        <color theme="1"/>
        <rFont val="Calibri"/>
        <family val="2"/>
      </rPr>
      <t>?</t>
    </r>
  </si>
  <si>
    <t>ماذا تقترح لتطوير بيئة العمل في الشركة</t>
  </si>
  <si>
    <t>ما هو السبب الفعلي الذي جعلك تترك تغادر الشركة</t>
  </si>
  <si>
    <t>الحصول على فرصة أفضل Better Opportunity</t>
  </si>
  <si>
    <t>الإنتقال إلى جهة حكومية Joining Gov.</t>
  </si>
  <si>
    <t>تغيير مكان سكني Relocate to other place</t>
  </si>
  <si>
    <t>مضايقة مديري أو زملائي Harassment of my manager or colleagues</t>
  </si>
  <si>
    <t>ظروف عائلية Family issues</t>
  </si>
  <si>
    <t>أخرى Other</t>
  </si>
  <si>
    <t>الراتب والمميزات - Salary &amp; Benefits</t>
  </si>
  <si>
    <t>بيئة العمل غير محفزة Disengagement in work environment</t>
  </si>
  <si>
    <t>إذكرها Mention it</t>
  </si>
  <si>
    <t>نموذج مقابلة نهاية الخدمة Exit Interview Form</t>
  </si>
  <si>
    <t>Is the workplace healthy and practical?</t>
  </si>
  <si>
    <t>Are you familiar with policies and  you think they are appropriate ?</t>
  </si>
  <si>
    <t>Are the salary &amp; Benefits equal of the tasks assigned to you?</t>
  </si>
  <si>
    <t>Do you think the company pays attention to employees?</t>
  </si>
  <si>
    <t>Did you receive the appropriate support from your line manager?</t>
  </si>
  <si>
    <t>How do you see the company's stratgy and ability to change?</t>
  </si>
  <si>
    <t>Did you receive the appropriate training?</t>
  </si>
  <si>
    <t>Did you have clarity about your tasks and responsibilities ?</t>
  </si>
  <si>
    <t>Did you get the opportunity to increased and promoted ?</t>
  </si>
  <si>
    <t>The cooperation and relationships between the work team.</t>
  </si>
  <si>
    <t>الجنسية</t>
  </si>
  <si>
    <t>تاريخ الميلاد</t>
  </si>
  <si>
    <t>تاريخ المباشرة</t>
  </si>
  <si>
    <t>الوظيفة</t>
  </si>
  <si>
    <t>رقم الجوال</t>
  </si>
  <si>
    <t>رقم الهوية</t>
  </si>
  <si>
    <t>الأساسي</t>
  </si>
  <si>
    <t>بدل السكن</t>
  </si>
  <si>
    <t>بدل النقل</t>
  </si>
  <si>
    <t>الإجمالي</t>
  </si>
  <si>
    <t>تقييم الأداء</t>
  </si>
  <si>
    <t>وليد عبدالحافظ عناب</t>
  </si>
  <si>
    <t>غير سعودي</t>
  </si>
  <si>
    <t xml:space="preserve">المستشار المالي  </t>
  </si>
  <si>
    <t>احمد خالد قاسم عبابنه</t>
  </si>
  <si>
    <t>سعودي</t>
  </si>
  <si>
    <t xml:space="preserve">الناشر المكتبي  </t>
  </si>
  <si>
    <t>المالية</t>
  </si>
  <si>
    <t>راية احمد عطيه الطويل</t>
  </si>
  <si>
    <t xml:space="preserve">النجار   </t>
  </si>
  <si>
    <t>محمد يحيى محمد الغزاوى</t>
  </si>
  <si>
    <t>الموارد البشرية</t>
  </si>
  <si>
    <t>إباء جمال محمد الشرفات</t>
  </si>
  <si>
    <t xml:space="preserve">أمين المكتبة  </t>
  </si>
  <si>
    <t>المستودعات</t>
  </si>
  <si>
    <t>شهد احمد جعفر خريسات</t>
  </si>
  <si>
    <t xml:space="preserve">سباك   </t>
  </si>
  <si>
    <t>الخدمات اللوجستية</t>
  </si>
  <si>
    <t>ميس هلال حمدان محيسن</t>
  </si>
  <si>
    <t xml:space="preserve">عامل صيانة وإصلاح </t>
  </si>
  <si>
    <t>ايمان فرحان عطية الغزاوى</t>
  </si>
  <si>
    <t xml:space="preserve">كاتب   </t>
  </si>
  <si>
    <t>زينة يعقوب احمد مقدادي</t>
  </si>
  <si>
    <t xml:space="preserve">كيميائي   </t>
  </si>
  <si>
    <t>معاذ عبدالمجيد محمود مومني العاشه</t>
  </si>
  <si>
    <t xml:space="preserve">لوجيستي   </t>
  </si>
  <si>
    <t>المبيعات</t>
  </si>
  <si>
    <t>احمد ايمن محمد رشيد</t>
  </si>
  <si>
    <t xml:space="preserve">مترجم   </t>
  </si>
  <si>
    <t>محمود سليمان محمد صبح</t>
  </si>
  <si>
    <t xml:space="preserve">محاسب   </t>
  </si>
  <si>
    <t>بكر سمير محمود قزق</t>
  </si>
  <si>
    <t>يوسف عبدالفتاح حسن الخليلي عطا</t>
  </si>
  <si>
    <t xml:space="preserve">محرر   </t>
  </si>
  <si>
    <t>سالي سليمان عبدالعزيز بني</t>
  </si>
  <si>
    <t>مياده عزت ابراهيم الحميد</t>
  </si>
  <si>
    <t xml:space="preserve">محلل أنظمة  </t>
  </si>
  <si>
    <t>ميس مشهور احميدي مصطفى</t>
  </si>
  <si>
    <t xml:space="preserve">محلل نظم الكمبيوتر </t>
  </si>
  <si>
    <t>ايهاب مدحت محمد بطايحة</t>
  </si>
  <si>
    <t>يمامه يحيى مصطفى المومني</t>
  </si>
  <si>
    <t xml:space="preserve">مدير تسويق  </t>
  </si>
  <si>
    <t>اسيل عبدالله سليمان الروسان</t>
  </si>
  <si>
    <t xml:space="preserve">مراسل   </t>
  </si>
  <si>
    <t>شيماء عزات جميل القيام</t>
  </si>
  <si>
    <t>هديل منير صالح القيس</t>
  </si>
  <si>
    <t xml:space="preserve">مساح   </t>
  </si>
  <si>
    <t>عمر حسني جاسم موصلي</t>
  </si>
  <si>
    <t xml:space="preserve">مساعد تنفيذي  </t>
  </si>
  <si>
    <t>ساره جمال سليمان الجميلي</t>
  </si>
  <si>
    <t>فاطمة بسام عبدالله العيسى</t>
  </si>
  <si>
    <t xml:space="preserve">مصمم   </t>
  </si>
  <si>
    <t>وسيم عماد سلامه عبيدات</t>
  </si>
  <si>
    <t xml:space="preserve">مطور ويب  </t>
  </si>
  <si>
    <t>زبيدة محمد احمد الرشدان</t>
  </si>
  <si>
    <t xml:space="preserve">مهندس مدني  </t>
  </si>
  <si>
    <t>قدامه عادل حمد الصمادي خصاونه</t>
  </si>
  <si>
    <t xml:space="preserve">مهندس ميكانيكي  </t>
  </si>
  <si>
    <t>حسن هيثم مصطفى الله الزعبي</t>
  </si>
  <si>
    <t xml:space="preserve">موظف الإستقبال  </t>
  </si>
  <si>
    <t>تقى محمود ضيف فلاح</t>
  </si>
  <si>
    <t xml:space="preserve">ميكانيكي السيارات  </t>
  </si>
  <si>
    <t>اريج ايمن زهير فني الدين</t>
  </si>
  <si>
    <t xml:space="preserve">ميكانيكي سيارات  </t>
  </si>
  <si>
    <t>عمر احمد علي سعد</t>
  </si>
  <si>
    <t>وسن تحسين سليم علي</t>
  </si>
  <si>
    <t>عبدالكريم هاني ذيب السقار</t>
  </si>
  <si>
    <t>نور محمد محمد عزام شقلة</t>
  </si>
  <si>
    <t>ماهر علي عبدالفتاح الفتاح البلادي</t>
  </si>
  <si>
    <t>اسلام حمدي عبد الله</t>
  </si>
  <si>
    <t>دعاء نعيم ضيف الشلبي</t>
  </si>
  <si>
    <t>آية عبدالله عبدالباري عواشره أبو حمد</t>
  </si>
  <si>
    <t>صافي عبداللطيف احمد الفراج روحي</t>
  </si>
  <si>
    <t>بسمه علي رفة محمد ارشيد</t>
  </si>
  <si>
    <t>مها سعود عبدالله بني</t>
  </si>
  <si>
    <t>هالة روحي عبدالحليم كنعان</t>
  </si>
  <si>
    <t>محمد منير احمد الرقب</t>
  </si>
  <si>
    <t>رغد سعيد احمد الحسن</t>
  </si>
  <si>
    <t>دانا يوسف بخيت فردوس</t>
  </si>
  <si>
    <t>هبه جديع عبدالكريم بدوره شخددم</t>
  </si>
  <si>
    <t>رهف اكرم أحمد عبيدات ابو</t>
  </si>
  <si>
    <t>ساجده مجدي عبدالعزيز صبحي</t>
  </si>
  <si>
    <t>رانيا حسين محمد الراشد شرير</t>
  </si>
  <si>
    <t>هديل امجد علي موسى</t>
  </si>
  <si>
    <t>الاء عبدالله جمال العاني الداود</t>
  </si>
  <si>
    <t>بتلاء محمد رشيد موسى</t>
  </si>
  <si>
    <t>هبة مازن شكري السقا</t>
  </si>
  <si>
    <t>سؤدد محمد بركات سليمان</t>
  </si>
  <si>
    <t>عبدالحكيم زهير محمد الصبح</t>
  </si>
  <si>
    <t>بركات خليل سعيد الصالحي بدحان ارشيد</t>
  </si>
  <si>
    <t>فرح منذر عبدالرحمن عفانه محسن</t>
  </si>
  <si>
    <t>يزيد محمد محمد ارشيد</t>
  </si>
  <si>
    <t>امجد وليد بدحان البكار</t>
  </si>
  <si>
    <t>محمد محسن محمد بشاره</t>
  </si>
  <si>
    <t>يحيى ايمن محمود الشلختي</t>
  </si>
  <si>
    <t>لجين ناصر محمد النقرش</t>
  </si>
  <si>
    <t>لينا هيثم حسن ابولاوى</t>
  </si>
  <si>
    <t>مجد اسماعيل سبتي فارس</t>
  </si>
  <si>
    <t>يزيد خليل فارس</t>
  </si>
  <si>
    <t>احمد فريد فارس مراد</t>
  </si>
  <si>
    <t>محمد كامل منير العبيني</t>
  </si>
  <si>
    <t>محمد وائل محمد الشبعان</t>
  </si>
  <si>
    <t>أحمد احمد موسى السردية</t>
  </si>
  <si>
    <t>محمد انيازي علي سعيد</t>
  </si>
  <si>
    <t>سراه ثاني علي المساعيد</t>
  </si>
  <si>
    <t>وفاء عزمي رفة عيسى</t>
  </si>
  <si>
    <t>شهد هاشم عثمان القضاه الحوراني</t>
  </si>
  <si>
    <t>شهد عبدالكريم علي سامي</t>
  </si>
  <si>
    <t>ملك عاطف الدين ساقي</t>
  </si>
  <si>
    <t>تسنيم شرف محمد دياب</t>
  </si>
  <si>
    <t>افنان ليث خير</t>
  </si>
  <si>
    <t>اوراد محمد المحمود العبيني عناقره</t>
  </si>
  <si>
    <t>لمى عماد محمد حسن جابر</t>
  </si>
  <si>
    <t>روان معتصم الدين خالد</t>
  </si>
  <si>
    <t>مهند صلاح محمد الخطيب</t>
  </si>
  <si>
    <t>يزن عدنان ياسين النمر</t>
  </si>
  <si>
    <t>طلال محمد أدهم عمر</t>
  </si>
  <si>
    <t>اسامه فارس محمد جوبي</t>
  </si>
  <si>
    <t>أدهم عوض نصر طشطوش</t>
  </si>
  <si>
    <t>محمد الدين موسى العيشاوى</t>
  </si>
  <si>
    <t>مجد غسان محمود الحمدان</t>
  </si>
  <si>
    <t>عمرو جمال محمد الشرمان</t>
  </si>
  <si>
    <t>عبدالوهاب فراس محمد الحوثي</t>
  </si>
  <si>
    <t>مجد علي عبدالله أبوغالي عيد</t>
  </si>
  <si>
    <t>وفاء عبدالله عبدالقادر ابو</t>
  </si>
  <si>
    <t>محمد جمال حسن الجراح الكريم حسين</t>
  </si>
  <si>
    <t>محمد حكم محمود عبد حاج</t>
  </si>
  <si>
    <t>محمد عمر محمود ياسين</t>
  </si>
  <si>
    <t>معاذ مازن الرحمن خميس</t>
  </si>
  <si>
    <t>علي عبد اسماعيل المعنقر</t>
  </si>
  <si>
    <t>احمد رضوان خليف محسن</t>
  </si>
  <si>
    <t>مرح حسن منذر الجاموس</t>
  </si>
  <si>
    <t>محمد المجيد جبر الحلواني</t>
  </si>
  <si>
    <t>عبد محمد عبدالباقي زغير</t>
  </si>
  <si>
    <t>عبدالله محمدغزوان زغير</t>
  </si>
  <si>
    <t>مازن كريم عجم الدرايسه</t>
  </si>
  <si>
    <t>صبا خالد علي النمرى</t>
  </si>
  <si>
    <t>طارق محمد عادل الحسنات</t>
  </si>
  <si>
    <t>مراد زياد عبدالوهاب سعاده الحوامده</t>
  </si>
  <si>
    <t>لينا يحيى مصطفى الفتاح</t>
  </si>
  <si>
    <t>زكريا سالم عبد عربيات</t>
  </si>
  <si>
    <t>باسل محمود محمود ملكاوي أبوقديس</t>
  </si>
  <si>
    <t>دانيه يونس علي احمد</t>
  </si>
  <si>
    <t>محمود حسين خير شناق</t>
  </si>
  <si>
    <t>صفوان محمد محمد الشواقفه</t>
  </si>
  <si>
    <t>احمد جمال محمود الدويرى</t>
  </si>
  <si>
    <t>احمد زهير خلف درادكه</t>
  </si>
  <si>
    <t>رنيم علي محمود علوه</t>
  </si>
  <si>
    <t>بيان وجيه محمد الناطور عطا</t>
  </si>
  <si>
    <t>غيداء هشام رضوان بني</t>
  </si>
  <si>
    <t>ساره منصور محمد العدمات</t>
  </si>
  <si>
    <t>روان يوسف حسين عبابنه</t>
  </si>
  <si>
    <t>جنان عبدالرحيم حسين جراح</t>
  </si>
  <si>
    <t>نمير محمد مفلح الهدار</t>
  </si>
  <si>
    <t>عبدالرحمن محمد علي ربيع المسدي</t>
  </si>
  <si>
    <t>عبدالله حميد الحاج وصفي</t>
  </si>
  <si>
    <t>نور مصطفى الخير الرفاعي العجلوني</t>
  </si>
  <si>
    <t>نور احمد عبداللطيف سعيد</t>
  </si>
  <si>
    <t>وصفي وجيه محمد الردايده</t>
  </si>
  <si>
    <t>أحمد عبدالسلام احمد القواقنه</t>
  </si>
  <si>
    <t>بتول وليد محمد الزعبي</t>
  </si>
  <si>
    <t>محمد اسامه يونس عمر</t>
  </si>
  <si>
    <t>ايثار خالد عمر القاعود</t>
  </si>
  <si>
    <t>محمد حسني محمود علاونه</t>
  </si>
  <si>
    <t>أحمد خالد عبدالقادر العزه</t>
  </si>
  <si>
    <t>احمد خالد عبدالله الله</t>
  </si>
  <si>
    <t>حسام نعمان عبد</t>
  </si>
  <si>
    <t>خالد موسى الرفاعي أتاسي منصور</t>
  </si>
  <si>
    <t>ايمن يحيى غالب احمد</t>
  </si>
  <si>
    <t>زكريا محمدصبري مصطفى عمايره</t>
  </si>
  <si>
    <t>عبدالواحد الدين محمد ابوشقره</t>
  </si>
  <si>
    <t>محي سامي محمد العلواني بكر</t>
  </si>
  <si>
    <t>اياس نبيل جابر بني</t>
  </si>
  <si>
    <t>خالد مهند علي الجغيمي</t>
  </si>
  <si>
    <t>أزهر رسمي محمد الحنيفات</t>
  </si>
  <si>
    <t>الاء سعيد موسى مرعي</t>
  </si>
  <si>
    <t>بيان عمر محمد</t>
  </si>
  <si>
    <t>لين بسام رشيد الزعبي</t>
  </si>
  <si>
    <t>هيثم خالد فلاح عيسى</t>
  </si>
  <si>
    <t>صبحيه ابراهيم فارس إبراهيم</t>
  </si>
  <si>
    <t>طارق محمد يونس العلمي</t>
  </si>
  <si>
    <t>فارس بسام محمد هياجنه بطاينة</t>
  </si>
  <si>
    <t>آية أحمد احمد الدين</t>
  </si>
  <si>
    <t>ماجد وائل محي عبيدات</t>
  </si>
  <si>
    <t>اسيل زياد محمد الفاضل</t>
  </si>
  <si>
    <t>عبدالله ياسين محمد الغامدي</t>
  </si>
  <si>
    <t>احمد عبدالرحمن مساعد الصمادى افتيحه</t>
  </si>
  <si>
    <t>فاطمه سالم ابراهيم زكي</t>
  </si>
  <si>
    <t>مساعد حسين احمد العمرى</t>
  </si>
  <si>
    <t>صهيب فخرى حسين الربضي مصطفى</t>
  </si>
  <si>
    <t>اميره نسيم سلطي ابو</t>
  </si>
  <si>
    <t>احمد امجد احمد حتامله</t>
  </si>
  <si>
    <t>عيسى ابراهيم غازى ابنيان أبودلو</t>
  </si>
  <si>
    <t>محمد هاني سليمان علي</t>
  </si>
  <si>
    <t>لمى احمد علي صايغ</t>
  </si>
  <si>
    <t>دعاء محمد محمد السعافين</t>
  </si>
  <si>
    <t>تسنيم حسن عامر</t>
  </si>
  <si>
    <t>إيمان ناصر خضراء جديتاوي</t>
  </si>
  <si>
    <t>عفاف بن محمد العمري حمد</t>
  </si>
  <si>
    <t>طارق حسين هاني بني العليمي</t>
  </si>
  <si>
    <t>دانا بشار محمود بطاينه الحميد</t>
  </si>
  <si>
    <t>اسراء عيسى محمود عبد ملحم</t>
  </si>
  <si>
    <t>مؤيد محمد عبدالرحمن الغامدي بني</t>
  </si>
  <si>
    <t>لارا احمد مسفر القادر</t>
  </si>
  <si>
    <t>وفاء حامد عبد يوسف</t>
  </si>
  <si>
    <t>مسفر خالد منير عبابنه</t>
  </si>
  <si>
    <t>رشا ابراهيم احمد ابوالهدى عليان</t>
  </si>
  <si>
    <t>جمان عبدالفتاح احمد حسن</t>
  </si>
  <si>
    <t>اسراء عمار محمد عتوم</t>
  </si>
  <si>
    <t>سيرين الريم محمود مبارك النمارنه</t>
  </si>
  <si>
    <t>ميس علي محمد سعيد</t>
  </si>
  <si>
    <t>بلقيس بركات محمد سرحان</t>
  </si>
  <si>
    <t>علا ابراهيم محمد الرواش</t>
  </si>
  <si>
    <t>ندى عبدالكريم محمد عازر</t>
  </si>
  <si>
    <t>دارين زكريا فرحان الزغول</t>
  </si>
  <si>
    <t>سجى غازي عبدالكريم مقدادى</t>
  </si>
  <si>
    <t>سعاد وليد محمد الشطناوى</t>
  </si>
  <si>
    <t>احمد احمد عبدالحفيظ الخمايسه</t>
  </si>
  <si>
    <t>بيان نضال رويلي الحموري</t>
  </si>
  <si>
    <t>طارق رياض محمد الخطيب</t>
  </si>
  <si>
    <t>لؤي قاسم صالح المومني</t>
  </si>
  <si>
    <t>رهف راضي احمد الحوراني فحماوي</t>
  </si>
  <si>
    <t>امال محمد محمود الله</t>
  </si>
  <si>
    <t>اريج مروان عبد بواعنه</t>
  </si>
  <si>
    <t>دعاء ابراهيم محمد احميدان</t>
  </si>
  <si>
    <t>هاشم عبدالباسط خلف احمد</t>
  </si>
  <si>
    <t>لونا عصام اكرم الرشدان</t>
  </si>
  <si>
    <t>فاطمة عمران علي كليب</t>
  </si>
  <si>
    <t>روند احمد يوسف المغايره</t>
  </si>
  <si>
    <t>رند سلطان نايف البركات</t>
  </si>
  <si>
    <t>اسلام معن احمد مسامح</t>
  </si>
  <si>
    <t>رند سالم محمد مطالقه</t>
  </si>
  <si>
    <t>نور يوسف ابراهيم ابوغنمي</t>
  </si>
  <si>
    <t>الاء عبدالرحمن عبدالحافظ الدرايسه</t>
  </si>
  <si>
    <t>بتول خالد خلف عناب</t>
  </si>
  <si>
    <t>راية هشام قاسم الدالي</t>
  </si>
  <si>
    <t>لينا احمد سميح حمدان</t>
  </si>
  <si>
    <t>محمد نضال يوسف الشوبكي</t>
  </si>
  <si>
    <t>حنين يوسف احمد البرعي</t>
  </si>
  <si>
    <t>مريم علي عبدالرحمن العراعرة</t>
  </si>
  <si>
    <t>فرح خميس محمد معدي نجم</t>
  </si>
  <si>
    <t>لما خالد حسن أحمد</t>
  </si>
  <si>
    <t>براءة نبيل الدين الخصاونه</t>
  </si>
  <si>
    <t>مجد صلاح محمد جوارنه</t>
  </si>
  <si>
    <t>سمية غسان سليمان قايد</t>
  </si>
  <si>
    <t>ضحى بسام أحمد المجلي</t>
  </si>
  <si>
    <t>رهف يحيى عبدربه الضابط فياض</t>
  </si>
  <si>
    <t>ياسمين أحمد محمد بني</t>
  </si>
  <si>
    <t>هبه طلال قاسم الدالي</t>
  </si>
  <si>
    <t>غدير خضر سميح طوالبه</t>
  </si>
  <si>
    <t>الاء نضال محمود الجيوسي زيد</t>
  </si>
  <si>
    <t>حنين عربي طالب ابو</t>
  </si>
  <si>
    <t>احمد عمر حسن الغرايبه</t>
  </si>
  <si>
    <t>تقوى سفيان سليمان عرجه</t>
  </si>
  <si>
    <t>ساره فوزي خالد عنانزه هاني</t>
  </si>
  <si>
    <t>احلام امجد محمود بني</t>
  </si>
  <si>
    <t>ساره وائل محمد الزبون</t>
  </si>
  <si>
    <t>رندى عماد فلاح عرار</t>
  </si>
  <si>
    <t>سماح محمد سعيد ابوصالح العبدالله</t>
  </si>
  <si>
    <t>رهف بسام سليم مصطفى</t>
  </si>
  <si>
    <t>اباء مروان رزق الكرمي</t>
  </si>
  <si>
    <t>رانيا الدين نبيه ابوديه غليون</t>
  </si>
  <si>
    <t>عماد سنان ابراهيم ابو</t>
  </si>
  <si>
    <t>ديالا احمد سليمان الضابط</t>
  </si>
  <si>
    <t>دينه تيسير محمد عثمان</t>
  </si>
  <si>
    <t>الاء طلال عزت الرواشده</t>
  </si>
  <si>
    <t>غدير أحمد بركات المخادمه</t>
  </si>
  <si>
    <t>أسيل محيسن احمد الفلاح</t>
  </si>
  <si>
    <t>ذكرى عمر سليمان بركات</t>
  </si>
  <si>
    <t>تيماء عليان جبر الفرجاني</t>
  </si>
  <si>
    <t>محمد سعيد علي الجدى</t>
  </si>
  <si>
    <t>لجين حسين علي فريوان</t>
  </si>
  <si>
    <t>بتول قاسم محمود الدقه</t>
  </si>
  <si>
    <t>غيث احمد اسعد البرقاوى</t>
  </si>
  <si>
    <t>رغد فايز محمود نعناعة</t>
  </si>
  <si>
    <t>رهف حسن احمد مراشده البخاري</t>
  </si>
  <si>
    <t>هبه صالح محمد محمد</t>
  </si>
  <si>
    <t>دنيا يوسف الدين العظيمات حمدان</t>
  </si>
  <si>
    <t>اسراء بهاء عقله اسعد العزازمه</t>
  </si>
  <si>
    <t>جود محمد سعيد ابوفليان</t>
  </si>
  <si>
    <t>ياسمين محمد عوده الشعبي</t>
  </si>
  <si>
    <t>علا عيد احمد الردايده</t>
  </si>
  <si>
    <t>سجود قاسم خالد غانم</t>
  </si>
  <si>
    <t>ديالا محمود مصطفى تادرس</t>
  </si>
  <si>
    <t>مي اسعيد صالح صالح</t>
  </si>
  <si>
    <t>ياسمين فاروق نمر الجراروه</t>
  </si>
  <si>
    <t>صالح علي محمود القرعان الحمصي</t>
  </si>
  <si>
    <t>رزان محمد موسى وجيه</t>
  </si>
  <si>
    <t>سالي محسن محمد منسي</t>
  </si>
  <si>
    <t>خلود عبدالهادي علي لبابنه</t>
  </si>
  <si>
    <t>سميره محمود علي بطارنه</t>
  </si>
  <si>
    <t>ماريا سليمان ذياب الناطور</t>
  </si>
  <si>
    <t>ماريا عبدالرحمن لطفي كيلاني</t>
  </si>
  <si>
    <t>شهد عماد عيسى الخطيب</t>
  </si>
  <si>
    <t>محمد وجيه يوسف حسين</t>
  </si>
  <si>
    <t>بتول خالد شحده البواعنه</t>
  </si>
  <si>
    <t>رؤى عبدالله نواف السخارنة</t>
  </si>
  <si>
    <t>رنا خالد سليم بدران</t>
  </si>
  <si>
    <t>رقيه محمد حسن المومني</t>
  </si>
  <si>
    <t>يوسف بدران عبدالعزيز عودات</t>
  </si>
  <si>
    <t>رهف واصل سليمان شوبكي</t>
  </si>
  <si>
    <t>عبدالعزيز محمد حلمي المطالقه</t>
  </si>
  <si>
    <t>نزار مفيد مصطفى الناطور</t>
  </si>
  <si>
    <t>ساره خليل لطفي المطرى</t>
  </si>
  <si>
    <t>شادن عماد مصطفى حمادات</t>
  </si>
  <si>
    <t>محمد درويش حسن الغندور الميمة</t>
  </si>
  <si>
    <t>مصطفى عبدالكريم عبدالله الكريم</t>
  </si>
  <si>
    <t>ختام علي عبد خشروم</t>
  </si>
  <si>
    <t>رؤى جمال عمر دلقموني</t>
  </si>
  <si>
    <t>هديل تيسير محمود الشبلي</t>
  </si>
  <si>
    <t>ملاك عاطف محمود الطيطي</t>
  </si>
  <si>
    <t>رؤيا رائد عبدالعزيز الزبيدي</t>
  </si>
  <si>
    <t>محمود عبدالكريم محمود السقاف</t>
  </si>
  <si>
    <t>اريج زيد مطهرعبدالواحد الزعبي</t>
  </si>
  <si>
    <t>ياسمين وليد فارس الشرمان</t>
  </si>
  <si>
    <t>خلود فاعور إسماعيل عبيد</t>
  </si>
  <si>
    <t>ملاك يعقوب احمد عليوه عبيدات</t>
  </si>
  <si>
    <t>عبدالله محمد محمد محمود</t>
  </si>
  <si>
    <t>لارا ياسر الكريم قطامش</t>
  </si>
  <si>
    <t>فداء عبد عبدالرحمن صبيحات</t>
  </si>
  <si>
    <t>اسيل علان محمد سالم</t>
  </si>
  <si>
    <t>رهف مفلح شريف حجازي عباه</t>
  </si>
  <si>
    <t>رنيم محمد كامل ابو سعيد</t>
  </si>
  <si>
    <t>ساره فواز نديم الكريم</t>
  </si>
  <si>
    <t>ياسمين نضال عبد الاحمد هاني</t>
  </si>
  <si>
    <t>أحمد احمد خلف بني خربط</t>
  </si>
  <si>
    <t>ايهم ماجد حسين تحسين)</t>
  </si>
  <si>
    <t>زيد شريف (حسين عبيدات</t>
  </si>
  <si>
    <t>محمد محمد سامح السحالين</t>
  </si>
  <si>
    <t>بلقيس سفيان حمد صوافطه</t>
  </si>
  <si>
    <t>روان أحمد سعيد عقيلات</t>
  </si>
  <si>
    <t>علاء صايل محمد الاشقر</t>
  </si>
  <si>
    <t>ولاء عاكف فريد سمور</t>
  </si>
  <si>
    <t>عمر هيثم فاروق ملحم</t>
  </si>
  <si>
    <t>سهر ناهي محمد الكتاب خالدى</t>
  </si>
  <si>
    <t>فاروق يحيى محمد حلمي</t>
  </si>
  <si>
    <t>محمد علي ناجي الزعبي</t>
  </si>
  <si>
    <t>طارق الهدى نواف الدويك محارب</t>
  </si>
  <si>
    <t>نور موسى محمود ابو</t>
  </si>
  <si>
    <t>باسل عوني محمد هواري</t>
  </si>
  <si>
    <t>يامن احمد حمدان فواعير</t>
  </si>
  <si>
    <t>اسلام سمير محمد العمرى</t>
  </si>
  <si>
    <t>شيماء حسين احمد القضاه</t>
  </si>
  <si>
    <t>ابراهيم ابراهيم حسن البشارات</t>
  </si>
  <si>
    <t>بتول احمد عبدالحميد غانم</t>
  </si>
  <si>
    <t>رسيل زكريا محمد العزام عزام</t>
  </si>
  <si>
    <t>الاء أمين ابراهيم فايز</t>
  </si>
  <si>
    <t>نور نضال محمد نمارنه</t>
  </si>
  <si>
    <t>حمزة الحق محمود الوحشات</t>
  </si>
  <si>
    <t>سيف اسماعيل محمد دقدوق</t>
  </si>
  <si>
    <t>عمار عاكف علي الوادي</t>
  </si>
  <si>
    <t>مؤمن عدنان علي عبيدات</t>
  </si>
  <si>
    <t>محمد غازي سليمان نايفه</t>
  </si>
  <si>
    <t>يزن عدنان عبدالرحمن القريناوي</t>
  </si>
  <si>
    <t>محمد عبدالكريم محمود النعيمات</t>
  </si>
  <si>
    <t>عمر يونس محمد عبيدات</t>
  </si>
  <si>
    <t>فؤاد رجاء سامح درباس</t>
  </si>
  <si>
    <t>معتز سفيان رفعت الفيومي</t>
  </si>
  <si>
    <t>روان غسان عبدالله العليات</t>
  </si>
  <si>
    <t>روان صالح حمد العموش زعيتر</t>
  </si>
  <si>
    <t>غيث رائد حسين خالد الفول</t>
  </si>
  <si>
    <t>اسامه فيصل الهادي ابو</t>
  </si>
  <si>
    <t>الاء عبد عبدالقادر الحجي</t>
  </si>
  <si>
    <t>خالد سليمان عليان بعلاو</t>
  </si>
  <si>
    <t>عبدالقادر اكرم عليان عبيدات ابوزايدة</t>
  </si>
  <si>
    <t>ديما خلف منصور يوسف</t>
  </si>
  <si>
    <t>غاده طلال الدين العموش ربابعه</t>
  </si>
  <si>
    <t>منصور علاء علي القادر</t>
  </si>
  <si>
    <t>سجى خليف عبد عزام</t>
  </si>
  <si>
    <t>نسيمه موفق بركات حمد اللحام</t>
  </si>
  <si>
    <t>انغام ياسين خالد ذياب يوسف</t>
  </si>
  <si>
    <t>احمد رياض الدين يوسف</t>
  </si>
  <si>
    <t>باسل عماد ساهر الحوراني الطراونه</t>
  </si>
  <si>
    <t>انس بالله محمد الرحمن</t>
  </si>
  <si>
    <t>المعتصم يوسف عبد السقار</t>
  </si>
  <si>
    <t>لمياء فارس علي نزال</t>
  </si>
  <si>
    <t>بلال عبدالوهاب ذياب الخرشه</t>
  </si>
  <si>
    <t>روان بسام محمد الرواجفه</t>
  </si>
  <si>
    <t>فرح محمود سالم غرايبه الدرابي</t>
  </si>
  <si>
    <t>محمد موسى حسين ابو</t>
  </si>
  <si>
    <t>سفيان محمد عليان بنات</t>
  </si>
  <si>
    <t>احمد خالد محمد الشبول</t>
  </si>
  <si>
    <t>ابتهال زياد محمد الصرايرة</t>
  </si>
  <si>
    <t>زيد راضي محمد بخيت</t>
  </si>
  <si>
    <t>ساجده علي مرزوق الايوب زاهده</t>
  </si>
  <si>
    <t>ليث مازن محمد الحميد</t>
  </si>
  <si>
    <t>ساندي نصر عبد ابوكويك</t>
  </si>
  <si>
    <t>ايوب عاشور درويش الشوبكي</t>
  </si>
  <si>
    <t>عيسى علي أحمد هليل العقايلة</t>
  </si>
  <si>
    <t>محمد يوسف علي أحمد</t>
  </si>
  <si>
    <t>أنس منير القادر عبابنه</t>
  </si>
  <si>
    <t>قصي عبد عبدالله الصغير</t>
  </si>
  <si>
    <t>بشار عزمي ابراهيم الزعبي</t>
  </si>
  <si>
    <t>عمر خليل احمد الدعدول</t>
  </si>
  <si>
    <t>ليث وصفي علي ايوب</t>
  </si>
  <si>
    <t>محمد موسى عبدالله سلهب</t>
  </si>
  <si>
    <t>احمد احمد حموده قسيم</t>
  </si>
  <si>
    <t>محمد محمد شفيق الشرمان صعيليك</t>
  </si>
  <si>
    <t>داوود فخرى سالم أبو علاوي</t>
  </si>
  <si>
    <t>قيس علي حسين امين</t>
  </si>
  <si>
    <t>محمد عبيد محمد حسن</t>
  </si>
  <si>
    <t>مروان احسان إبراهيم الجراح عطا</t>
  </si>
  <si>
    <t>علي احمد رضوان بني</t>
  </si>
  <si>
    <t>ايوب احمد جميل الاسعد</t>
  </si>
  <si>
    <t>مرام احمد حسن ابوكويك</t>
  </si>
  <si>
    <t>حمزه خليل درويش الشوابكه</t>
  </si>
  <si>
    <t>حسن علي محمد أبوريدة</t>
  </si>
  <si>
    <t>محمد امجد محمد ارشيد</t>
  </si>
  <si>
    <t>مجد ابراهيم سليمان الزبيدى</t>
  </si>
  <si>
    <t>صهيب حسن سعود العمرى</t>
  </si>
  <si>
    <t>بتول نواش محمد ابوحشمه</t>
  </si>
  <si>
    <t>صهيب عبدالخالق خالد الشوبكي</t>
  </si>
  <si>
    <t>جمال رياض أحمد الشناق</t>
  </si>
  <si>
    <t>يزيد يوسف ابراهيم هليل</t>
  </si>
  <si>
    <t>أنس عيسى علي السريحين</t>
  </si>
  <si>
    <t>حسام منير فؤاد ابوبكر</t>
  </si>
  <si>
    <t>قصي سمير عبدالكريم علاونه</t>
  </si>
  <si>
    <t>أحمد عمار احمد الغادي</t>
  </si>
  <si>
    <t>محمد محمود محمد الدعدول</t>
  </si>
  <si>
    <t>ضياء عمر علي الطحاينه</t>
  </si>
  <si>
    <t>ملك موسى سليمان عبدالكريم</t>
  </si>
  <si>
    <t>احمد محمد عفيف الكرنز اليحيى</t>
  </si>
  <si>
    <t>عبدالوارث عادل حسين الدين</t>
  </si>
  <si>
    <t>جعفر ابراهيم محي سمرين</t>
  </si>
  <si>
    <t>نداء احمد علي موسى</t>
  </si>
  <si>
    <t>وعد حمدى اسعد المغيض</t>
  </si>
  <si>
    <t>احمد قاسم قاسم ابوقران</t>
  </si>
  <si>
    <t>نيفين محمد محمد العلجلوني</t>
  </si>
  <si>
    <t>رهف حمزه محمدسعيد الذيابات</t>
  </si>
  <si>
    <t>سيرين أحمد عبدالله السخني</t>
  </si>
  <si>
    <t>معتزبالله احمد احمد راضي</t>
  </si>
  <si>
    <t>اباء راتب حسن الحوراني الشريدة</t>
  </si>
  <si>
    <t>بتول خالد موسى بركات</t>
  </si>
  <si>
    <t>عمر سعيد الفتاح خطاطبه</t>
  </si>
  <si>
    <t>أسيل عبد عبده عبدالرحمن</t>
  </si>
  <si>
    <t>وعد احمد مفلح عبابنه</t>
  </si>
  <si>
    <t>رزان اسماعيل رشيد الزبيدي حمدان</t>
  </si>
  <si>
    <t>رهف باسم فواز جميل</t>
  </si>
  <si>
    <t>اسيل زاهر الله نصرالله</t>
  </si>
  <si>
    <t>عهد عبد نصر الحناوي</t>
  </si>
  <si>
    <t>جنان صبحي محمد الجعفري</t>
  </si>
  <si>
    <t>مرام زيد عبدالوهاب بصول</t>
  </si>
  <si>
    <t>وفاء شوكت نجيب اشلول</t>
  </si>
  <si>
    <t>علياء بسام محمود العموش</t>
  </si>
  <si>
    <t>رند عصام هجهوج ناصر</t>
  </si>
  <si>
    <t>يزيد عبد عبدالحليم علاونه</t>
  </si>
  <si>
    <t>فاطمة محمد احمد غانم العمرى</t>
  </si>
  <si>
    <t>الاء محمود لطفي محمد الردايده</t>
  </si>
  <si>
    <t>ضياء محمد موسى الله</t>
  </si>
  <si>
    <t>ثامر الدين ضيف العمرى</t>
  </si>
  <si>
    <t>بهاء صالح احمد السقار</t>
  </si>
  <si>
    <t>اناغيم صالح محمد الدعجه</t>
  </si>
  <si>
    <t>هتون ماجد عيسى المنيص</t>
  </si>
  <si>
    <t>ساره علي خالد الطهراوى</t>
  </si>
  <si>
    <t>ناريمان ابراهيم محمد سليتي</t>
  </si>
  <si>
    <t>ايات يوسف احمد المستريحي</t>
  </si>
  <si>
    <t>اسيل عدنان علي حراحشه</t>
  </si>
  <si>
    <t>فرح محمود ذيب حمام</t>
  </si>
  <si>
    <t>ايمان منصور عبداللطيف الخليل</t>
  </si>
  <si>
    <t>ميعاد وليد رشيد بطرس</t>
  </si>
  <si>
    <t>حنان احمد بطرس ابوجمعه</t>
  </si>
  <si>
    <t>ملاك حسام خليل الزعبي</t>
  </si>
  <si>
    <t>جورجينا محمود علي المصرى</t>
  </si>
  <si>
    <t>هناء محمود عيسى الغرام</t>
  </si>
  <si>
    <t>تقى مصطفى عبدالرحمن عبدالقادر</t>
  </si>
  <si>
    <t>مهند محمود احمد الخزعلي</t>
  </si>
  <si>
    <t>تالا نبيل محمد عبيدات</t>
  </si>
  <si>
    <t>نور عيسى عبدالله الهويدي</t>
  </si>
  <si>
    <t>روان محمد محمد الجمل</t>
  </si>
  <si>
    <t>زهراء عبدالرحمن صلاح الزغول</t>
  </si>
  <si>
    <t>ديمه صفوان محمد الدرايسه</t>
  </si>
  <si>
    <t>صلاح زياد احمد المريعات</t>
  </si>
  <si>
    <t>هبه فكري عيد ابوالفول</t>
  </si>
  <si>
    <t>إيناس أحمد عبدالقادر مشاقبه زياد</t>
  </si>
  <si>
    <t>مجد سليمان احمد ابو عقل</t>
  </si>
  <si>
    <t>بشرى تيسير محمد ابو</t>
  </si>
  <si>
    <t>اسلام ناجح عقل شطناوي</t>
  </si>
  <si>
    <t>رانيه اسماعيل سلامه صلاح حمد</t>
  </si>
  <si>
    <t>هاله علي موسى بني</t>
  </si>
  <si>
    <t>براءه جواد احمد العواوده الهيجاء</t>
  </si>
  <si>
    <t>ايمان ياسر يوسف ابو</t>
  </si>
  <si>
    <t>هناء محمود محمد أبوجلبان</t>
  </si>
  <si>
    <t>ايات يوسف خليل المواضيه</t>
  </si>
  <si>
    <t>داليا هشام احمد الأسعد همام</t>
  </si>
  <si>
    <t>عبير سامي اسعد ابو</t>
  </si>
  <si>
    <t>يارا ابراهيم علي ياسين</t>
  </si>
  <si>
    <t>ياسمين زاهر محمود حمادنه عياد</t>
  </si>
  <si>
    <t>نور احمد نمر سليمان</t>
  </si>
  <si>
    <t>قتيبه ابراهيم الرحمن ابولبدة</t>
  </si>
  <si>
    <t>هاجر عبد يوسف دعبور</t>
  </si>
  <si>
    <t>احمد عماد محمد العمري</t>
  </si>
  <si>
    <t>افنان جهاد محمود بشير</t>
  </si>
  <si>
    <t>هديل محمد محمد الحورى</t>
  </si>
  <si>
    <t>مرح عماد نايف منسي</t>
  </si>
  <si>
    <t>مها شوكت محمد جوهر</t>
  </si>
  <si>
    <t>ايناس سامي علي جبريل الغني</t>
  </si>
  <si>
    <t>ادهم قاسم حسين اليونس عبد</t>
  </si>
  <si>
    <t>وعد هاشم خالد عقله</t>
  </si>
  <si>
    <t>عمر عمر حامد شهاب احمد</t>
  </si>
  <si>
    <t>ملاك الرزاق محمود بني</t>
  </si>
  <si>
    <t>عبد محمد مفلح ردايده</t>
  </si>
  <si>
    <t>صابرين عاطف احمد مقطش</t>
  </si>
  <si>
    <t>زياد سمير يوسف المرافي</t>
  </si>
  <si>
    <t>ايات عيسى محمد البدارنه عمايره</t>
  </si>
  <si>
    <t>ايمان نصر احمد سعيد</t>
  </si>
  <si>
    <t>شروق رشاد محمد عبيدات</t>
  </si>
  <si>
    <t>احمد ايمن محمود العيسى</t>
  </si>
  <si>
    <t>يزيد سليمان علي رواشدة</t>
  </si>
  <si>
    <t>هيا ايمن ناصر قوقزة</t>
  </si>
  <si>
    <t>سماح سهيل حسين كيوان</t>
  </si>
  <si>
    <t>ياسمين رمضان حسين الحوامدة</t>
  </si>
  <si>
    <t>زين حكمت عليان الزيدانين</t>
  </si>
  <si>
    <t>رحمه خالد عايد دواغره</t>
  </si>
  <si>
    <t>تهاني جبريل محمد شطناوي</t>
  </si>
  <si>
    <t>رحمه احمد ابراهيم الطراونة نصر</t>
  </si>
  <si>
    <t>الاء احمد فائق بني</t>
  </si>
  <si>
    <t>هديل عوض يعقوب احميدان</t>
  </si>
  <si>
    <t>شهد أحمد خلف الزطيمه</t>
  </si>
  <si>
    <t>رنا عصام نواف عبابنه</t>
  </si>
  <si>
    <t>فاطمة عزام مصطفى علي</t>
  </si>
  <si>
    <t>انسام احمد خليل الشديفات الدقامسه ريان</t>
  </si>
  <si>
    <t>صبا محمود ابراهيم محمد ابو</t>
  </si>
  <si>
    <t>حنان حامد كمال الرحمن ازبيد</t>
  </si>
  <si>
    <t>ايه الشرف عبد ابو</t>
  </si>
  <si>
    <t>زين محمد حسين صوفان</t>
  </si>
  <si>
    <t>يارا فتحي صبحي الشريدة يونس</t>
  </si>
  <si>
    <t>لينا رشيد محمود بني</t>
  </si>
  <si>
    <t>ولاء عبداللة عبدالله الخوالدة</t>
  </si>
  <si>
    <t>الاء محمد احمد عبيدات يونس</t>
  </si>
  <si>
    <t>لينا صالح حسين بني</t>
  </si>
  <si>
    <t>محمد سمير نهار مقدادى</t>
  </si>
  <si>
    <t>رنا محمد محمد الحامد</t>
  </si>
  <si>
    <t>انسام احمد علي ابوالهيجاء</t>
  </si>
  <si>
    <t>بيان احمد شحادة حجازي حسن</t>
  </si>
  <si>
    <t>سعاد محمود قاسم الشيخ</t>
  </si>
  <si>
    <t>رؤى جاسر محمد ملص صغيره</t>
  </si>
  <si>
    <t>ضحى حسن احمد ابو</t>
  </si>
  <si>
    <t>عبير اسماعيل عبدالله الخطيب</t>
  </si>
  <si>
    <t>سلوى محمد صالح القرعان</t>
  </si>
  <si>
    <t>يسرى راضي موسى الشديفات</t>
  </si>
  <si>
    <t>امال خالد محمد الخشان فرحات</t>
  </si>
  <si>
    <t>هديل صالح حسن السلام</t>
  </si>
  <si>
    <t>جمانة مصلح عبد الصباغ</t>
  </si>
  <si>
    <t>ملاك وليد صلاح القرعه</t>
  </si>
  <si>
    <t>مجدولين أمين عثمان شطناوي</t>
  </si>
  <si>
    <t>رند زياد سليمان الوديان</t>
  </si>
  <si>
    <t>أسماء عاكف حمدان محاسنه</t>
  </si>
  <si>
    <t>شيماء محمد محيسن الدراوشه حمد</t>
  </si>
  <si>
    <t>داليا محمد احمد بني يونس</t>
  </si>
  <si>
    <t>سمية عبد احمد بني</t>
  </si>
  <si>
    <t>ايمن ياسر محمود الشقيرات</t>
  </si>
  <si>
    <t>هناء يوسف مصطفى الجديتاوى</t>
  </si>
  <si>
    <t>الاء عيسى مرشد الشرقاوي</t>
  </si>
  <si>
    <t>صبرين احمد اسماعيل ردايده</t>
  </si>
  <si>
    <t>نداء فيصل احمد علي</t>
  </si>
  <si>
    <t>رانيا سمير مجلي الأسعد عباس</t>
  </si>
  <si>
    <t>ايات منير اسعد ابو</t>
  </si>
  <si>
    <t>اسراء ابراهيم كامل الأزرق</t>
  </si>
  <si>
    <t>ياسمين جميل جميل محمد النصر</t>
  </si>
  <si>
    <t>رنا زهير محمد ابو</t>
  </si>
  <si>
    <t>جميل عبدالرحمن سليمان حمزة</t>
  </si>
  <si>
    <t>صفيه كساب محمود المسيعدين</t>
  </si>
  <si>
    <t>تحكيم عصام قبلان مناصره</t>
  </si>
  <si>
    <t>سيرينا محمد بركات جماحنه</t>
  </si>
  <si>
    <t>نداء احمد علي شرايرى</t>
  </si>
  <si>
    <t>ساره محمد شفيق علاونه</t>
  </si>
  <si>
    <t>عريب كمال عوض علي</t>
  </si>
  <si>
    <t>تسنيم خالد يسلم الهلسه</t>
  </si>
  <si>
    <t>ايه عمر غالب داود عباس</t>
  </si>
  <si>
    <t>خديجة كريم غالب أبو</t>
  </si>
  <si>
    <t>تمارا سائد محمود السكافي</t>
  </si>
  <si>
    <t>سعاد بسام عباس عبدالحليم الخشرم</t>
  </si>
  <si>
    <t>رزان ايمن سعيد سيلاوي راشد</t>
  </si>
  <si>
    <t>عباس بسام شريف يوسف</t>
  </si>
  <si>
    <t>ايمان سامح سعد العراعرة</t>
  </si>
  <si>
    <t>زيد حازم محمد المصلح</t>
  </si>
  <si>
    <t>شذى خالد دقماق محمد</t>
  </si>
  <si>
    <t>بتول فيصل الدين عواوده</t>
  </si>
  <si>
    <t>علاء عماد محمد القاضي</t>
  </si>
  <si>
    <t>بشرى منيب مصطفى البكري</t>
  </si>
  <si>
    <t>ربى نشأت رشاد المحمد</t>
  </si>
  <si>
    <t>ندين وائل محمود الصرايره</t>
  </si>
  <si>
    <t>شروق احمد عواد عبدالله</t>
  </si>
  <si>
    <t>رنيم عماد نجيب علي</t>
  </si>
  <si>
    <t>الاء محمد حسن حمدان</t>
  </si>
  <si>
    <t>ميس محمد جمال المومني</t>
  </si>
  <si>
    <t>معتز خالد محمد محمود السمهورى</t>
  </si>
  <si>
    <t>كندة جمال علي مصطفى</t>
  </si>
  <si>
    <t>محمد حامد كرم عباس الرواقه</t>
  </si>
  <si>
    <t>وعد احمد احمد الشبول محمود</t>
  </si>
  <si>
    <t>عبدالله علي عمر الدين</t>
  </si>
  <si>
    <t>رشيد أحمد بدر السمان</t>
  </si>
  <si>
    <t>دانه محمد ماهر حوران</t>
  </si>
  <si>
    <t>عباده همام ابو سعيد</t>
  </si>
  <si>
    <t>محمد غسان رضا شختور</t>
  </si>
  <si>
    <t>علا محمد خليل قاسم الحجاوي</t>
  </si>
  <si>
    <t>رنا عدنان عبدالقادر اليافاوى</t>
  </si>
  <si>
    <t>فرح عصام سعيد المروني</t>
  </si>
  <si>
    <t>رنين مصطفى محمد</t>
  </si>
  <si>
    <t>سعيد عبدالقادر المصري صبيح</t>
  </si>
  <si>
    <t>صباح الحكم عزيز السعافين</t>
  </si>
  <si>
    <t>محمود كامل عوني ابوعريضه</t>
  </si>
  <si>
    <t>ياسمينه نضال سعيد الاخرس</t>
  </si>
  <si>
    <t>حلا فايز سالم اللوز</t>
  </si>
  <si>
    <t>امل خالد الرزاق الخصاونه</t>
  </si>
  <si>
    <t>هشام عبد غالب شحاده</t>
  </si>
  <si>
    <t>هديل منجي احمد الدالاتي</t>
  </si>
  <si>
    <t>مروان محمد ظهير الاخرس</t>
  </si>
  <si>
    <t>علاء محمد سالم كنعان</t>
  </si>
  <si>
    <t>أنس خالد احمد الخوالدة</t>
  </si>
  <si>
    <t>هشام باسم احمد الكفاوين صافي</t>
  </si>
  <si>
    <t>اكرام علي محمود أبو</t>
  </si>
  <si>
    <t>رولا جميل رشاد شمري</t>
  </si>
  <si>
    <t>بكر محمد محمود عبابنه</t>
  </si>
  <si>
    <t>مصطفى جاسر موسى محافظه</t>
  </si>
  <si>
    <t>مؤمن عمر توفيق سوالمه الخطيب</t>
  </si>
  <si>
    <t>رنا سامر حسين البواريد الكريم</t>
  </si>
  <si>
    <t>محمد هاني خلف عبد</t>
  </si>
  <si>
    <t>مهند جميل محمد سلمان</t>
  </si>
  <si>
    <t>حازم الدين خليل حسين</t>
  </si>
  <si>
    <t>محي يوسف علي الرواحنه</t>
  </si>
  <si>
    <t>معتز اكرم فالح قرعان</t>
  </si>
  <si>
    <t>اريج حمود عبدالقادر عبيدات</t>
  </si>
  <si>
    <t>عرين خالد محمد الفلاحات</t>
  </si>
  <si>
    <t>شيماء مذكور محمد المارديني</t>
  </si>
  <si>
    <t>اشرف طه هاشم العرجاني</t>
  </si>
  <si>
    <t>افنان خليل هزاع ملكاوي</t>
  </si>
  <si>
    <t>نادين وليد يوسف الطويق</t>
  </si>
  <si>
    <t>خالد بلال احمد عثامنه</t>
  </si>
  <si>
    <t>ساره عوض احمد المصالحة</t>
  </si>
  <si>
    <t>ساجده محمد حمدان الصمادى</t>
  </si>
  <si>
    <t>اسماء سالم سالم خصاونه</t>
  </si>
  <si>
    <t>عمر بركات صالح ابوجلبان</t>
  </si>
  <si>
    <t>تمارا علي خليل ابوسيف</t>
  </si>
  <si>
    <t>طيف هشام محمد شحاده</t>
  </si>
  <si>
    <t>دانه مأمون طلال الخشمان</t>
  </si>
  <si>
    <t>اماليد منجد محمد السماك</t>
  </si>
  <si>
    <t>ايات احمد عبداللطيف القرعان</t>
  </si>
  <si>
    <t>تقى علي محمود عبابنه</t>
  </si>
  <si>
    <t>أسيل عادل احمد الشرمان</t>
  </si>
  <si>
    <t>رهف عبدالمجيد علي الجراح</t>
  </si>
  <si>
    <t>نور منصور محمد ابوحلاوه زياده</t>
  </si>
  <si>
    <t>ابتهال عبدالمجيد عبدالرحمن الزعبي الرحمن</t>
  </si>
  <si>
    <t>فاطمه يوسف عبدالكريم عبد</t>
  </si>
  <si>
    <t>رزان محمد الخالق مياس</t>
  </si>
  <si>
    <t>ماجد عبد محمد عبيدات</t>
  </si>
  <si>
    <t>ضحى موفق محمد الشناينه سعدون</t>
  </si>
  <si>
    <t>بتول معتز احمد محمدخير</t>
  </si>
  <si>
    <t>محمد عمر شوكت الخزعلي</t>
  </si>
  <si>
    <t>الاء محمد عقله المخادمه</t>
  </si>
  <si>
    <t>هيفيان محمد ابراهيم ثلجي الغصين</t>
  </si>
  <si>
    <t>فرح خالد محمود ابو</t>
  </si>
  <si>
    <t>القاسم علي مسعود قطوس ناصر</t>
  </si>
  <si>
    <t>كرمل حسين أحمد ابو شرعان</t>
  </si>
  <si>
    <t>ابراهيم محمود محمد الشرمان أبو</t>
  </si>
  <si>
    <t>وردة عبدالحفيظ صالح الكريم الطاهات</t>
  </si>
  <si>
    <t>صهيب منذر عبد الله</t>
  </si>
  <si>
    <t>ليث مجلي ضيف السماوي</t>
  </si>
  <si>
    <t>ثامر احمد حمود الشمري</t>
  </si>
  <si>
    <t>عبدالله علي محمد نماس</t>
  </si>
  <si>
    <t>أميرة منذر عطيه عبيدات</t>
  </si>
  <si>
    <t>أيك رافع نوفان شنيقات</t>
  </si>
  <si>
    <t>هبه فايز يوسف عبود</t>
  </si>
  <si>
    <t>دعاء امين محمد الشرمان</t>
  </si>
  <si>
    <t>ولاء هاني سالم البطاينه</t>
  </si>
  <si>
    <t>همام علي نسيم البشايرة</t>
  </si>
  <si>
    <t>هبه هشام حسين الحورى</t>
  </si>
  <si>
    <t>بتول منير حسن حيحي</t>
  </si>
  <si>
    <t>أمجاد رضوان عبدالقادر كنعان</t>
  </si>
  <si>
    <t>عمر منتصر ابراهيم سويدات</t>
  </si>
  <si>
    <t>وسام زياد محمد المكاحله</t>
  </si>
  <si>
    <t>دانه احمد حامد عيسى</t>
  </si>
  <si>
    <t>صفاء عبدالله درويش بني</t>
  </si>
  <si>
    <t>محمد احمد محمد اسماعيل</t>
  </si>
  <si>
    <t>يوسف زكي محمد الحمود</t>
  </si>
  <si>
    <t>لؤي فراس رشيد العمر</t>
  </si>
  <si>
    <t>قصي علي عبدالرحمن الخزاعله</t>
  </si>
  <si>
    <t>علا محمد محمد القبلان</t>
  </si>
  <si>
    <t>الاء شحاده عيسى غزالات</t>
  </si>
  <si>
    <t>شهد عصمت موسى اغا</t>
  </si>
  <si>
    <t>عمار محمود عبدالكريم الصمادى</t>
  </si>
  <si>
    <t>لجين هاني فهد ردمان المومني</t>
  </si>
  <si>
    <t>رند حسين محمد محمد</t>
  </si>
  <si>
    <t>لارا جلال الدين مقدادي</t>
  </si>
  <si>
    <t>عزام صلاح عقله النعيمي</t>
  </si>
  <si>
    <t>ضحى عدنان عوض عطروس</t>
  </si>
  <si>
    <t>ايه فلاح ناصر الزريقات</t>
  </si>
  <si>
    <t>احمد أحمد مصطفى المومني</t>
  </si>
  <si>
    <t>محمد عبدالرؤوف احمد الحورى قطيش</t>
  </si>
  <si>
    <t>امير وصفي حسن ابو</t>
  </si>
  <si>
    <t>عرين رضوان حسين محامده</t>
  </si>
  <si>
    <t>عمر محمد حسين العمر العمري الحميد</t>
  </si>
  <si>
    <t>الاء محمد محمد حسن عبد</t>
  </si>
  <si>
    <t>مثنى رضوان علي بني</t>
  </si>
  <si>
    <t>راشد محمد محمد الايوب</t>
  </si>
  <si>
    <t>احمد خالد ايوب الفاعوري</t>
  </si>
  <si>
    <t>يارا احسان فالح الزغول</t>
  </si>
  <si>
    <t>فارس حمدي أحمد رحال</t>
  </si>
  <si>
    <t>رزان محمد موسى مقدادى</t>
  </si>
  <si>
    <t>رناد خالد محمد حجازي</t>
  </si>
  <si>
    <t>دانيه احمد قاسم الخمايسه</t>
  </si>
  <si>
    <t>بيان جاسر رويلي الغزاوي</t>
  </si>
  <si>
    <t>ضحى رياض احمد القضاه</t>
  </si>
  <si>
    <t>لؤي محمد عيسى الجراح فحماوي</t>
  </si>
  <si>
    <t>محمود مصطفى عوده الله</t>
  </si>
  <si>
    <t>تقوى فؤاد عبد الحموري</t>
  </si>
  <si>
    <t>طارق ابراهيم محمد الياسين</t>
  </si>
  <si>
    <t>هاشم قاسم محمود الدرابسه</t>
  </si>
  <si>
    <t>رهف خالد احمد البوريني</t>
  </si>
  <si>
    <t>صفاء مطر احمد القرعان عاشور</t>
  </si>
  <si>
    <t>نيفين حسن محمود ابو هاني</t>
  </si>
  <si>
    <t>تيماء محمد صيتان مخيمر بني</t>
  </si>
  <si>
    <t>روميساء جمال ابراهيم سعيد</t>
  </si>
  <si>
    <t>اياس احمد محمد الرشدان كريم</t>
  </si>
  <si>
    <t>رشا ابديوى علي ابو جوده</t>
  </si>
  <si>
    <t>حمزه احمد محمد عبدالله العسل</t>
  </si>
  <si>
    <t>رند رشدي نسيم ابو ابوزايدة</t>
  </si>
  <si>
    <t>سارا الله ابراهيم يوسف عناب</t>
  </si>
  <si>
    <t>عبد عادل الدين ابو</t>
  </si>
  <si>
    <t>هيا علاء محمود شطاره</t>
  </si>
  <si>
    <t>سجى سمير عبدالغني ضوه ربابعه</t>
  </si>
  <si>
    <t>نور فؤاد عمر القادر</t>
  </si>
  <si>
    <t>سلام حسن عبد قواسمه المومني</t>
  </si>
  <si>
    <t>انفال موفق حمد محمد</t>
  </si>
  <si>
    <t>انغام سمير الحميد درايسه</t>
  </si>
  <si>
    <t>حسام عبد علي العبادي</t>
  </si>
  <si>
    <t>صهيب بسام شحاده ابوعمير</t>
  </si>
  <si>
    <t>امل علي عبدالفتاح حميدان</t>
  </si>
  <si>
    <t>دانا فايز علي المومني</t>
  </si>
  <si>
    <t>ميمونه جمال عبدالنور المهداوي</t>
  </si>
  <si>
    <t>ندين موسى رشيد الاحمد</t>
  </si>
  <si>
    <t>ثناء جمال ناصر عوده</t>
  </si>
  <si>
    <t>ريم صفوان مصطفى عيسى</t>
  </si>
  <si>
    <t>راما نسيم محمد عقيلات</t>
  </si>
  <si>
    <t>ريم ابراهيم علي الربضي</t>
  </si>
  <si>
    <t>رهام محمد رفيق مصلح</t>
  </si>
  <si>
    <t>هديل رامي عيسى أبوخضير</t>
  </si>
  <si>
    <t>رشيل علي محمد صفوري</t>
  </si>
  <si>
    <t>سجا منصور علي شواقفه</t>
  </si>
  <si>
    <t>بتول عصام محمد زينه</t>
  </si>
  <si>
    <t>ميساء عادل ابراهيم نويران</t>
  </si>
  <si>
    <t>بتول موسى عبده الوديان</t>
  </si>
  <si>
    <t>ميازين عوض محمد محمود</t>
  </si>
  <si>
    <t>زينه هاشم فؤاد بصول</t>
  </si>
  <si>
    <t>تالا محمد علي خويله</t>
  </si>
  <si>
    <t>ياسمين احمد عبدالكريم البطاينه</t>
  </si>
  <si>
    <t>جود خالد خلف الكساسبه</t>
  </si>
  <si>
    <t>ديالا طه ياسين اسعد</t>
  </si>
  <si>
    <t>وسن محمد رفيفان الخضر</t>
  </si>
  <si>
    <t>سجى عدنان رافع الحوراني</t>
  </si>
  <si>
    <t>اليسار محمد محمود الزيوت مياس</t>
  </si>
  <si>
    <t>رنا محمدعلي عيسى محمد</t>
  </si>
  <si>
    <t>عهود غصاب الدين العواقله</t>
  </si>
  <si>
    <t>عقبه صلاح محمد البركات</t>
  </si>
  <si>
    <t>محمد فراس خلف الشوابكه</t>
  </si>
  <si>
    <t>نور جمال موسى الجمال</t>
  </si>
  <si>
    <t>محمد ماجد رشيد البشابشه</t>
  </si>
  <si>
    <t>حسام احمد عبدالقادر الحسبان</t>
  </si>
  <si>
    <t>ساره فالح احمد عياش</t>
  </si>
  <si>
    <t>رزان محمد صالح الخطيب</t>
  </si>
  <si>
    <t>بتول قصي خليل الشبول</t>
  </si>
  <si>
    <t>آلاء وليد موسى غطاشه</t>
  </si>
  <si>
    <t>محمد محمد محمد العمرى</t>
  </si>
  <si>
    <t>وئام حسين محمد القواقنة</t>
  </si>
  <si>
    <t>حنين خليفه محمد الهامي</t>
  </si>
  <si>
    <t>عبدالله بكر سعيد يحيى</t>
  </si>
  <si>
    <t>نور فاروق عبدالله الجمره</t>
  </si>
  <si>
    <t>رهف صقر محمد العرجاني</t>
  </si>
  <si>
    <t>رهف زياد محمد خليل</t>
  </si>
  <si>
    <t>محمد قاسم احمد الشرمان</t>
  </si>
  <si>
    <t>ملاك محمد علي الاحمد</t>
  </si>
  <si>
    <t>ليث يوسف احمد البدارنه</t>
  </si>
  <si>
    <t>تميم محمد علي نمارنه</t>
  </si>
  <si>
    <t>قصي انور محمود عبابنه</t>
  </si>
  <si>
    <t>حذيفه إدريس توفيق غرايبه</t>
  </si>
  <si>
    <t>طارق محمد محمد الرفاعي</t>
  </si>
  <si>
    <t>مريم حسين عبدالله الرواشده</t>
  </si>
  <si>
    <t>فاديه شاهر صالح المومني</t>
  </si>
  <si>
    <t>يارا فؤاد محمود امام</t>
  </si>
  <si>
    <t>منال زيد محمد الربيع</t>
  </si>
  <si>
    <t>بتول سعيد محمد درباس دياك</t>
  </si>
  <si>
    <t>رهف عيسى عوض ابو</t>
  </si>
  <si>
    <t>يقين محمد محمود الشناينه</t>
  </si>
  <si>
    <t>سندس اياد محمد الزغول</t>
  </si>
  <si>
    <t>وعد حسين مصطفى الشريف</t>
  </si>
  <si>
    <t>تسنيم اسامه سالم السميري</t>
  </si>
  <si>
    <t>رزان أحمد أحمد جعباني</t>
  </si>
  <si>
    <t>سحر محمود حسن ابوهيفا</t>
  </si>
  <si>
    <t>محمد هاني حسن قايد</t>
  </si>
  <si>
    <t>زيد احمد احمد عباهره الرحمن</t>
  </si>
  <si>
    <t>راما يحيى توفيق عبد عمر</t>
  </si>
  <si>
    <t>سماح ناصر عقله المصري بني</t>
  </si>
  <si>
    <t>راما احمد احمد خلف الحوراني</t>
  </si>
  <si>
    <t>محمد علي صبري الله</t>
  </si>
  <si>
    <t>احمد محمد ضيف الروسان</t>
  </si>
  <si>
    <t>آلاء أحمد محمود طناش دلبوح</t>
  </si>
  <si>
    <t>فرح هيثم سالم ابو</t>
  </si>
  <si>
    <t>محمد محمد دخل الله ابوعكاز</t>
  </si>
  <si>
    <t>سالم حسين سالم الروسان</t>
  </si>
  <si>
    <t>خديجه خالد نجيب جوارنه</t>
  </si>
  <si>
    <t>رؤيا عصام علي بشايره</t>
  </si>
  <si>
    <t>عبير عدنان صالح الحمصي</t>
  </si>
  <si>
    <t>احمد قاسم خالد السخني</t>
  </si>
  <si>
    <t>سامح محمد عبدالله القزق خنفر</t>
  </si>
  <si>
    <t>تسنيم محمد علي الرؤوف بدرة</t>
  </si>
  <si>
    <t>غدير خلدون عبد الحميد</t>
  </si>
  <si>
    <t>رهف ايمن عبد اسعد</t>
  </si>
  <si>
    <t>ملك وائل عبدالله ابوصيني</t>
  </si>
  <si>
    <t>روان نافع خالد ابوعون</t>
  </si>
  <si>
    <t>رند اسامه عبدالحليم الضابط</t>
  </si>
  <si>
    <t>نماء عمر محمد السمارات</t>
  </si>
  <si>
    <t>محمد طلال فهد علي</t>
  </si>
  <si>
    <t>غدير ابراهيم عبدالمنعم أبوسردانه</t>
  </si>
  <si>
    <t>فنار اسامة خليل حمزه</t>
  </si>
  <si>
    <t>حنين أنور احمد سندياني</t>
  </si>
  <si>
    <t>روان حازم احمد المجلي دياك</t>
  </si>
  <si>
    <t>دينا محمود عبدربه ابو</t>
  </si>
  <si>
    <t>صهيب أحمد محمود السقاف</t>
  </si>
  <si>
    <t>هبه اياد مطهرعبدالواحد داود يوسف</t>
  </si>
  <si>
    <t>رغد وليد داود يوسف</t>
  </si>
  <si>
    <t>خلود عدنان ساهر حجازي</t>
  </si>
  <si>
    <t>اسراء بالله حسين الصوافطه اليحيى</t>
  </si>
  <si>
    <t>المعتصم محمد احمد الدين</t>
  </si>
  <si>
    <t>ساره طارق محي عودات</t>
  </si>
  <si>
    <t>محمد احمد قاسم الضامن</t>
  </si>
  <si>
    <t>وعد علي يوسف عجلوني</t>
  </si>
  <si>
    <t>تسنيم أحمد سالم مخيمر</t>
  </si>
  <si>
    <t>معن احمد ابراهيم نوفل</t>
  </si>
  <si>
    <t>منار احمد عبدالوهاب ابوسالم</t>
  </si>
  <si>
    <t>رشا عمر محمود غريفات</t>
  </si>
  <si>
    <t>أحمد احمد محمد علاونه</t>
  </si>
  <si>
    <t>عدنان يوسف سالم الزريقي</t>
  </si>
  <si>
    <t>رغد محمد عاطف البطاينة</t>
  </si>
  <si>
    <t>شيماء ماهر عبدالكريم شاويش</t>
  </si>
  <si>
    <t>دانه أحمد محمد العوض</t>
  </si>
  <si>
    <t>عمر سميح قاسم القيم</t>
  </si>
  <si>
    <t>هديل عبدالله موسى خويله</t>
  </si>
  <si>
    <t>ساره ماجد علي السماعنه</t>
  </si>
  <si>
    <t>سجى عوض فائق عريقات</t>
  </si>
  <si>
    <t>ميساء عصمت محمد رحال</t>
  </si>
  <si>
    <t>ايه موسى محمد عثامنه</t>
  </si>
  <si>
    <t>الاء بسام قاسم الفاعوري</t>
  </si>
  <si>
    <t>داليانا عبدالكريم فالح الهيلات</t>
  </si>
  <si>
    <t>خالد حمدي عبدالنور الصمادي</t>
  </si>
  <si>
    <t>دعاء عبدالوهاب يوسف شطناوي</t>
  </si>
  <si>
    <t>رهام عبدالله رضوان سليمان</t>
  </si>
  <si>
    <t>فرح خالد عبدالوهاب جرادات</t>
  </si>
  <si>
    <t>دعاء رياض عبدالكريم طوالبه حمدان</t>
  </si>
  <si>
    <t>مروه عبدالرحمن محمود ابو</t>
  </si>
  <si>
    <t>اسراء محمد عزام القيم</t>
  </si>
  <si>
    <t>جوانا منصف موسى ابوسردانه</t>
  </si>
  <si>
    <t>رزان ماجد عبدالرحمن أبوعليم</t>
  </si>
  <si>
    <t>سجى جمال طالب حبش</t>
  </si>
  <si>
    <t>هبه احمد راشد مارديني</t>
  </si>
  <si>
    <t>رشا أمجد مشيل جباره</t>
  </si>
  <si>
    <t>علا مازن كردى صبح ورده</t>
  </si>
  <si>
    <t>ليث موسى محمد ابو</t>
  </si>
  <si>
    <t>عمران وليد احمد رحال</t>
  </si>
  <si>
    <t>انستاسيا عامر محمد</t>
  </si>
  <si>
    <t>بسمه بسام</t>
  </si>
  <si>
    <t>داليانا</t>
  </si>
  <si>
    <t>تاريخ المغادرة</t>
  </si>
  <si>
    <t>أسباب أخرى</t>
  </si>
  <si>
    <t>راضي تماماً</t>
  </si>
  <si>
    <t>راضي</t>
  </si>
  <si>
    <t>محايد</t>
  </si>
  <si>
    <t>مقبول</t>
  </si>
  <si>
    <t>غير راضي</t>
  </si>
  <si>
    <t>Row Labels</t>
  </si>
  <si>
    <t>Grand Total</t>
  </si>
  <si>
    <t>Count of الإسم</t>
  </si>
  <si>
    <t>العمليات</t>
  </si>
  <si>
    <t>العمر بالشركة</t>
  </si>
  <si>
    <t>العمر مع الشركة</t>
  </si>
  <si>
    <t>أقل من سنتين</t>
  </si>
  <si>
    <t>أعلى من 5 سنوات وأقل من 10</t>
  </si>
  <si>
    <t>من 10 سنوات فأعلى</t>
  </si>
  <si>
    <t>عدد المنتهية خدماتهم</t>
  </si>
  <si>
    <t>سنتين وأقل من 5 سنوات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</si>
  <si>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</si>
  <si>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</si>
  <si>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</si>
  <si>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</si>
  <si>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</si>
  <si>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</si>
  <si>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</si>
  <si>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</si>
  <si>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</si>
  <si>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</si>
  <si>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</si>
  <si>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</si>
  <si>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</si>
  <si>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الشهر</t>
  </si>
  <si>
    <t>لوحة مراقبة المنتهية خدماتهم</t>
  </si>
  <si>
    <t>ما هو السبب الفعلي الذي جعلك  تغادر الشركة</t>
  </si>
  <si>
    <t>التعاون</t>
  </si>
  <si>
    <t>الرواتب</t>
  </si>
  <si>
    <t>التركيز على الإستراتيجية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</si>
</sst>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20"/>
      <color theme="0"/>
      <name val="Calibri"/>
      <family val="2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5" xfId="0" applyBorder="1" applyAlignment="1"/>
    <xf numFmtId="0" fontId="0" fillId="0" borderId="6" xfId="0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5" borderId="0" xfId="0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right"/>
    </xf>
    <xf numFmtId="164" fontId="0" fillId="0" borderId="0" xfId="1" applyFont="1"/>
    <xf numFmtId="0" fontId="0" fillId="6" borderId="0" xfId="0" applyFill="1" applyBorder="1" applyAlignment="1">
      <alignment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right" vertical="center"/>
    </xf>
    <xf numFmtId="0" fontId="7" fillId="8" borderId="5" xfId="0" applyFont="1" applyFill="1" applyBorder="1" applyAlignment="1">
      <alignment horizontal="right" vertical="center"/>
    </xf>
    <xf numFmtId="0" fontId="7" fillId="8" borderId="2" xfId="0" applyFont="1" applyFill="1" applyBorder="1" applyAlignment="1">
      <alignment horizontal="right" vertical="center"/>
    </xf>
    <xf numFmtId="0" fontId="7" fillId="8" borderId="3" xfId="0" applyFont="1" applyFill="1" applyBorder="1" applyAlignment="1">
      <alignment horizontal="right" vertical="center"/>
    </xf>
    <xf numFmtId="0" fontId="7" fillId="8" borderId="6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right" vertical="center"/>
    </xf>
    <xf numFmtId="14" fontId="7" fillId="8" borderId="1" xfId="0" applyNumberFormat="1" applyFont="1" applyFill="1" applyBorder="1" applyAlignment="1">
      <alignment horizontal="right" vertical="center"/>
    </xf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14" fontId="7" fillId="8" borderId="5" xfId="0" applyNumberFormat="1" applyFont="1" applyFill="1" applyBorder="1" applyAlignment="1">
      <alignment horizontal="right" vertical="center"/>
    </xf>
    <xf numFmtId="14" fontId="7" fillId="8" borderId="2" xfId="0" applyNumberFormat="1" applyFont="1" applyFill="1" applyBorder="1" applyAlignment="1">
      <alignment horizontal="right" vertical="center"/>
    </xf>
    <xf numFmtId="14" fontId="7" fillId="8" borderId="3" xfId="0" applyNumberFormat="1" applyFont="1" applyFill="1" applyBorder="1" applyAlignment="1">
      <alignment horizontal="right" vertical="center"/>
    </xf>
    <xf numFmtId="14" fontId="7" fillId="8" borderId="6" xfId="0" applyNumberFormat="1" applyFont="1" applyFill="1" applyBorder="1" applyAlignment="1">
      <alignment horizontal="right" vertical="center"/>
    </xf>
    <xf numFmtId="14" fontId="7" fillId="8" borderId="4" xfId="0" applyNumberFormat="1" applyFont="1" applyFill="1" applyBorder="1" applyAlignment="1">
      <alignment horizontal="right" vertical="center"/>
    </xf>
    <xf numFmtId="0" fontId="0" fillId="6" borderId="0" xfId="0" applyFill="1" applyBorder="1" applyAlignment="1">
      <alignment horizontal="right" wrapText="1"/>
    </xf>
    <xf numFmtId="0" fontId="0" fillId="6" borderId="0" xfId="0" applyFill="1" applyBorder="1" applyAlignment="1">
      <alignment horizontal="left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8">
    <dxf>
      <numFmt numFmtId="165" formatCode="dd/mm/yyyy"/>
    </dxf>
    <dxf>
      <numFmt numFmtId="165" formatCode="dd/mm/yyyy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dd/mm/yyyy"/>
    </dxf>
    <dxf>
      <numFmt numFmtId="165" formatCode="dd/mm/yyyy"/>
    </dxf>
    <dxf>
      <alignment horizontal="general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C894AC"/>
      <color rgb="FFB16788"/>
      <color rgb="FF993366"/>
      <color rgb="FFD175A3"/>
      <color rgb="FFFF99CC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[لوحة متابعة المنتهية خدماتهم.xlsm]Sheet4!PivotTable4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Sheet4!$D$71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Sheet4!$C$72:$C$80</c:f>
              <c:strCache>
                <c:ptCount val="8"/>
                <c:pt idx="0">
                  <c:v>أخرى Other</c:v>
                </c:pt>
                <c:pt idx="1">
                  <c:v>الإنتقال إلى جهة حكومية Joining Gov.</c:v>
                </c:pt>
                <c:pt idx="2">
                  <c:v>الحصول على فرصة أفضل Better Opportunity</c:v>
                </c:pt>
                <c:pt idx="3">
                  <c:v>الراتب والمميزات - Salary &amp; Benefits</c:v>
                </c:pt>
                <c:pt idx="4">
                  <c:v>بيئة العمل غير محفزة Disengagement in work environment</c:v>
                </c:pt>
                <c:pt idx="5">
                  <c:v>تغيير مكان سكني Relocate to other place</c:v>
                </c:pt>
                <c:pt idx="6">
                  <c:v>ظروف عائلية Family issues</c:v>
                </c:pt>
                <c:pt idx="7">
                  <c:v>مضايقة مديري أو زملائي Harassment of my manager or colleagues</c:v>
                </c:pt>
              </c:strCache>
            </c:strRef>
          </c:cat>
          <c:val>
            <c:numRef>
              <c:f>Sheet4!$D$72:$D$80</c:f>
              <c:numCache>
                <c:formatCode>General</c:formatCode>
                <c:ptCount val="8"/>
                <c:pt idx="0">
                  <c:v>22</c:v>
                </c:pt>
                <c:pt idx="1">
                  <c:v>13</c:v>
                </c:pt>
                <c:pt idx="2">
                  <c:v>17</c:v>
                </c:pt>
                <c:pt idx="3">
                  <c:v>39</c:v>
                </c:pt>
                <c:pt idx="4">
                  <c:v>17</c:v>
                </c:pt>
                <c:pt idx="5">
                  <c:v>12</c:v>
                </c:pt>
                <c:pt idx="6">
                  <c:v>20</c:v>
                </c:pt>
                <c:pt idx="7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C4-4C53-ACE1-675A15D1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4113040"/>
        <c:axId val="-124108688"/>
      </c:barChart>
      <c:catAx>
        <c:axId val="-12411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4108688"/>
        <c:crosses val="autoZero"/>
        <c:auto val="1"/>
        <c:lblAlgn val="ctr"/>
        <c:lblOffset val="100"/>
        <c:noMultiLvlLbl val="0"/>
      </c:catAx>
      <c:valAx>
        <c:axId val="-12410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411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 (Body)"/>
                <a:ea typeface="+mn-ea"/>
                <a:cs typeface="+mn-cs"/>
              </a:defRPr>
            </a:pPr>
            <a:r>
              <a:rPr lang="ar-SA"/>
              <a:t>مستوى الرضا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 (Body)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Sheet4!$F$20</c:f>
              <c:strCache>
                <c:ptCount val="1"/>
                <c:pt idx="0">
                  <c:v>محايد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Sheet4!$D$21:$D$30</c:f>
              <c:strCache>
                <c:ptCount val="10"/>
                <c:pt idx="0">
                  <c:v>هل مكان العمل مناسب صحياً وعملياً ؟</c:v>
                </c:pt>
                <c:pt idx="1">
                  <c:v>هل لديك إطلاع بالسياسات والأجراءات وهل ترى أنها مناسبة وعادلة؟</c:v>
                </c:pt>
                <c:pt idx="2">
                  <c:v>هل  الرواتب المميزات الممنوحة لك جيدة وتكافئ وزن المهام المكلة إليك؟</c:v>
                </c:pt>
                <c:pt idx="3">
                  <c:v>هل ترى أن الشركة تولي اهتماماً بالموظفين؟</c:v>
                </c:pt>
                <c:pt idx="4">
                  <c:v>هل تلقيت الدعم المناسب من مديرك المباشر ؟</c:v>
                </c:pt>
                <c:pt idx="5">
                  <c:v>كيف ترى توجهات الشركة الإستراتيجية وقدرتها على التغيير؟</c:v>
                </c:pt>
                <c:pt idx="6">
                  <c:v>هل تلقيت التدريب المناسب؟</c:v>
                </c:pt>
                <c:pt idx="7">
                  <c:v>هل كان لديك وضوح تام بالمهام والمسؤوليات الموكلة إليك ؟</c:v>
                </c:pt>
                <c:pt idx="8">
                  <c:v>هل حصلت على فرصة الزيادة والترقية بطريقة عادلة ومنصفة ؟</c:v>
                </c:pt>
                <c:pt idx="9">
                  <c:v>مدى التعاون والعلاقات البنائة بين فريق العمل.</c:v>
                </c:pt>
              </c:strCache>
            </c:strRef>
          </c:cat>
          <c:val>
            <c:numRef>
              <c:f>Sheet4!$F$21:$F$30</c:f>
              <c:numCache>
                <c:formatCode>General</c:formatCode>
                <c:ptCount val="10"/>
                <c:pt idx="0">
                  <c:v>16.5</c:v>
                </c:pt>
                <c:pt idx="1">
                  <c:v>15.5</c:v>
                </c:pt>
                <c:pt idx="2">
                  <c:v>10</c:v>
                </c:pt>
                <c:pt idx="3">
                  <c:v>14</c:v>
                </c:pt>
                <c:pt idx="4">
                  <c:v>12.5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15.5</c:v>
                </c:pt>
                <c:pt idx="9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61-45AC-8920-16DAB391EA01}"/>
            </c:ext>
          </c:extLst>
        </c:ser>
        <c:ser>
          <c:idx val="0"/>
          <c:order val="1"/>
          <c:tx>
            <c:strRef>
              <c:f>Sheet4!$E$20</c:f>
              <c:strCache>
                <c:ptCount val="1"/>
                <c:pt idx="0">
                  <c:v>راضي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Sheet4!$D$21:$D$30</c:f>
              <c:strCache>
                <c:ptCount val="10"/>
                <c:pt idx="0">
                  <c:v>هل مكان العمل مناسب صحياً وعملياً ؟</c:v>
                </c:pt>
                <c:pt idx="1">
                  <c:v>هل لديك إطلاع بالسياسات والأجراءات وهل ترى أنها مناسبة وعادلة؟</c:v>
                </c:pt>
                <c:pt idx="2">
                  <c:v>هل  الرواتب المميزات الممنوحة لك جيدة وتكافئ وزن المهام المكلة إليك؟</c:v>
                </c:pt>
                <c:pt idx="3">
                  <c:v>هل ترى أن الشركة تولي اهتماماً بالموظفين؟</c:v>
                </c:pt>
                <c:pt idx="4">
                  <c:v>هل تلقيت الدعم المناسب من مديرك المباشر ؟</c:v>
                </c:pt>
                <c:pt idx="5">
                  <c:v>كيف ترى توجهات الشركة الإستراتيجية وقدرتها على التغيير؟</c:v>
                </c:pt>
                <c:pt idx="6">
                  <c:v>هل تلقيت التدريب المناسب؟</c:v>
                </c:pt>
                <c:pt idx="7">
                  <c:v>هل كان لديك وضوح تام بالمهام والمسؤوليات الموكلة إليك ؟</c:v>
                </c:pt>
                <c:pt idx="8">
                  <c:v>هل حصلت على فرصة الزيادة والترقية بطريقة عادلة ومنصفة ؟</c:v>
                </c:pt>
                <c:pt idx="9">
                  <c:v>مدى التعاون والعلاقات البنائة بين فريق العمل.</c:v>
                </c:pt>
              </c:strCache>
            </c:strRef>
          </c:cat>
          <c:val>
            <c:numRef>
              <c:f>Sheet4!$E$21:$E$30</c:f>
              <c:numCache>
                <c:formatCode>General</c:formatCode>
                <c:ptCount val="10"/>
                <c:pt idx="0">
                  <c:v>24</c:v>
                </c:pt>
                <c:pt idx="1">
                  <c:v>29</c:v>
                </c:pt>
                <c:pt idx="2">
                  <c:v>32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31</c:v>
                </c:pt>
                <c:pt idx="7">
                  <c:v>26</c:v>
                </c:pt>
                <c:pt idx="8">
                  <c:v>31</c:v>
                </c:pt>
                <c:pt idx="9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61-45AC-8920-16DAB391EA01}"/>
            </c:ext>
          </c:extLst>
        </c:ser>
        <c:ser>
          <c:idx val="3"/>
          <c:order val="2"/>
          <c:tx>
            <c:strRef>
              <c:f>Sheet4!$H$20</c:f>
              <c:strCache>
                <c:ptCount val="1"/>
                <c:pt idx="0">
                  <c:v>محايد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Sheet4!$D$21:$D$30</c:f>
              <c:strCache>
                <c:ptCount val="10"/>
                <c:pt idx="0">
                  <c:v>هل مكان العمل مناسب صحياً وعملياً ؟</c:v>
                </c:pt>
                <c:pt idx="1">
                  <c:v>هل لديك إطلاع بالسياسات والأجراءات وهل ترى أنها مناسبة وعادلة؟</c:v>
                </c:pt>
                <c:pt idx="2">
                  <c:v>هل  الرواتب المميزات الممنوحة لك جيدة وتكافئ وزن المهام المكلة إليك؟</c:v>
                </c:pt>
                <c:pt idx="3">
                  <c:v>هل ترى أن الشركة تولي اهتماماً بالموظفين؟</c:v>
                </c:pt>
                <c:pt idx="4">
                  <c:v>هل تلقيت الدعم المناسب من مديرك المباشر ؟</c:v>
                </c:pt>
                <c:pt idx="5">
                  <c:v>كيف ترى توجهات الشركة الإستراتيجية وقدرتها على التغيير؟</c:v>
                </c:pt>
                <c:pt idx="6">
                  <c:v>هل تلقيت التدريب المناسب؟</c:v>
                </c:pt>
                <c:pt idx="7">
                  <c:v>هل كان لديك وضوح تام بالمهام والمسؤوليات الموكلة إليك ؟</c:v>
                </c:pt>
                <c:pt idx="8">
                  <c:v>هل حصلت على فرصة الزيادة والترقية بطريقة عادلة ومنصفة ؟</c:v>
                </c:pt>
                <c:pt idx="9">
                  <c:v>مدى التعاون والعلاقات البنائة بين فريق العمل.</c:v>
                </c:pt>
              </c:strCache>
            </c:strRef>
          </c:cat>
          <c:val>
            <c:numRef>
              <c:f>Sheet4!$H$21:$H$30</c:f>
              <c:numCache>
                <c:formatCode>General</c:formatCode>
                <c:ptCount val="10"/>
                <c:pt idx="0">
                  <c:v>-16.5</c:v>
                </c:pt>
                <c:pt idx="1">
                  <c:v>-15.5</c:v>
                </c:pt>
                <c:pt idx="2">
                  <c:v>-10</c:v>
                </c:pt>
                <c:pt idx="3">
                  <c:v>-14</c:v>
                </c:pt>
                <c:pt idx="4">
                  <c:v>-12.5</c:v>
                </c:pt>
                <c:pt idx="5">
                  <c:v>-10</c:v>
                </c:pt>
                <c:pt idx="6">
                  <c:v>-11</c:v>
                </c:pt>
                <c:pt idx="7">
                  <c:v>-13</c:v>
                </c:pt>
                <c:pt idx="8">
                  <c:v>-15.5</c:v>
                </c:pt>
                <c:pt idx="9">
                  <c:v>-14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61-45AC-8920-16DAB391EA01}"/>
            </c:ext>
          </c:extLst>
        </c:ser>
        <c:ser>
          <c:idx val="2"/>
          <c:order val="3"/>
          <c:tx>
            <c:strRef>
              <c:f>Sheet4!$G$20</c:f>
              <c:strCache>
                <c:ptCount val="1"/>
                <c:pt idx="0">
                  <c:v>راضي تماماً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Sheet4!$D$21:$D$30</c:f>
              <c:strCache>
                <c:ptCount val="10"/>
                <c:pt idx="0">
                  <c:v>هل مكان العمل مناسب صحياً وعملياً ؟</c:v>
                </c:pt>
                <c:pt idx="1">
                  <c:v>هل لديك إطلاع بالسياسات والأجراءات وهل ترى أنها مناسبة وعادلة؟</c:v>
                </c:pt>
                <c:pt idx="2">
                  <c:v>هل  الرواتب المميزات الممنوحة لك جيدة وتكافئ وزن المهام المكلة إليك؟</c:v>
                </c:pt>
                <c:pt idx="3">
                  <c:v>هل ترى أن الشركة تولي اهتماماً بالموظفين؟</c:v>
                </c:pt>
                <c:pt idx="4">
                  <c:v>هل تلقيت الدعم المناسب من مديرك المباشر ؟</c:v>
                </c:pt>
                <c:pt idx="5">
                  <c:v>كيف ترى توجهات الشركة الإستراتيجية وقدرتها على التغيير؟</c:v>
                </c:pt>
                <c:pt idx="6">
                  <c:v>هل تلقيت التدريب المناسب؟</c:v>
                </c:pt>
                <c:pt idx="7">
                  <c:v>هل كان لديك وضوح تام بالمهام والمسؤوليات الموكلة إليك ؟</c:v>
                </c:pt>
                <c:pt idx="8">
                  <c:v>هل حصلت على فرصة الزيادة والترقية بطريقة عادلة ومنصفة ؟</c:v>
                </c:pt>
                <c:pt idx="9">
                  <c:v>مدى التعاون والعلاقات البنائة بين فريق العمل.</c:v>
                </c:pt>
              </c:strCache>
            </c:strRef>
          </c:cat>
          <c:val>
            <c:numRef>
              <c:f>Sheet4!$G$21:$G$30</c:f>
              <c:numCache>
                <c:formatCode>General</c:formatCode>
                <c:ptCount val="10"/>
                <c:pt idx="0">
                  <c:v>32</c:v>
                </c:pt>
                <c:pt idx="1">
                  <c:v>24</c:v>
                </c:pt>
                <c:pt idx="2">
                  <c:v>28</c:v>
                </c:pt>
                <c:pt idx="3">
                  <c:v>22</c:v>
                </c:pt>
                <c:pt idx="4">
                  <c:v>23</c:v>
                </c:pt>
                <c:pt idx="5">
                  <c:v>19</c:v>
                </c:pt>
                <c:pt idx="6">
                  <c:v>5</c:v>
                </c:pt>
                <c:pt idx="7">
                  <c:v>28</c:v>
                </c:pt>
                <c:pt idx="8">
                  <c:v>29</c:v>
                </c:pt>
                <c:pt idx="9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761-45AC-8920-16DAB391EA01}"/>
            </c:ext>
          </c:extLst>
        </c:ser>
        <c:ser>
          <c:idx val="4"/>
          <c:order val="4"/>
          <c:tx>
            <c:strRef>
              <c:f>Sheet4!$I$20</c:f>
              <c:strCache>
                <c:ptCount val="1"/>
                <c:pt idx="0">
                  <c:v>مقبول</c:v>
                </c:pt>
              </c:strCache>
            </c:strRef>
          </c:tx>
          <c:spPr>
            <a:solidFill>
              <a:srgbClr val="C894AC"/>
            </a:solidFill>
            <a:ln>
              <a:noFill/>
            </a:ln>
            <a:effectLst/>
          </c:spPr>
          <c:invertIfNegative val="0"/>
          <c:cat>
            <c:strRef>
              <c:f>Sheet4!$D$21:$D$30</c:f>
              <c:strCache>
                <c:ptCount val="10"/>
                <c:pt idx="0">
                  <c:v>هل مكان العمل مناسب صحياً وعملياً ؟</c:v>
                </c:pt>
                <c:pt idx="1">
                  <c:v>هل لديك إطلاع بالسياسات والأجراءات وهل ترى أنها مناسبة وعادلة؟</c:v>
                </c:pt>
                <c:pt idx="2">
                  <c:v>هل  الرواتب المميزات الممنوحة لك جيدة وتكافئ وزن المهام المكلة إليك؟</c:v>
                </c:pt>
                <c:pt idx="3">
                  <c:v>هل ترى أن الشركة تولي اهتماماً بالموظفين؟</c:v>
                </c:pt>
                <c:pt idx="4">
                  <c:v>هل تلقيت الدعم المناسب من مديرك المباشر ؟</c:v>
                </c:pt>
                <c:pt idx="5">
                  <c:v>كيف ترى توجهات الشركة الإستراتيجية وقدرتها على التغيير؟</c:v>
                </c:pt>
                <c:pt idx="6">
                  <c:v>هل تلقيت التدريب المناسب؟</c:v>
                </c:pt>
                <c:pt idx="7">
                  <c:v>هل كان لديك وضوح تام بالمهام والمسؤوليات الموكلة إليك ؟</c:v>
                </c:pt>
                <c:pt idx="8">
                  <c:v>هل حصلت على فرصة الزيادة والترقية بطريقة عادلة ومنصفة ؟</c:v>
                </c:pt>
                <c:pt idx="9">
                  <c:v>مدى التعاون والعلاقات البنائة بين فريق العمل.</c:v>
                </c:pt>
              </c:strCache>
            </c:strRef>
          </c:cat>
          <c:val>
            <c:numRef>
              <c:f>Sheet4!$I$21:$I$30</c:f>
              <c:numCache>
                <c:formatCode>General</c:formatCode>
                <c:ptCount val="10"/>
                <c:pt idx="0">
                  <c:v>-32</c:v>
                </c:pt>
                <c:pt idx="1">
                  <c:v>-40</c:v>
                </c:pt>
                <c:pt idx="2">
                  <c:v>-56</c:v>
                </c:pt>
                <c:pt idx="3">
                  <c:v>-63</c:v>
                </c:pt>
                <c:pt idx="4">
                  <c:v>-67</c:v>
                </c:pt>
                <c:pt idx="5">
                  <c:v>-69</c:v>
                </c:pt>
                <c:pt idx="6">
                  <c:v>-80</c:v>
                </c:pt>
                <c:pt idx="7">
                  <c:v>-55</c:v>
                </c:pt>
                <c:pt idx="8">
                  <c:v>-31</c:v>
                </c:pt>
                <c:pt idx="9">
                  <c:v>-19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761-45AC-8920-16DAB391EA01}"/>
            </c:ext>
          </c:extLst>
        </c:ser>
        <c:ser>
          <c:idx val="5"/>
          <c:order val="5"/>
          <c:tx>
            <c:strRef>
              <c:f>Sheet4!$J$20</c:f>
              <c:strCache>
                <c:ptCount val="1"/>
                <c:pt idx="0">
                  <c:v>غير راضي</c:v>
                </c:pt>
              </c:strCache>
            </c:strRef>
          </c:tx>
          <c:spPr>
            <a:solidFill>
              <a:srgbClr val="B16788"/>
            </a:solidFill>
            <a:ln>
              <a:noFill/>
            </a:ln>
            <a:effectLst/>
          </c:spPr>
          <c:invertIfNegative val="0"/>
          <c:cat>
            <c:strRef>
              <c:f>Sheet4!$D$21:$D$30</c:f>
              <c:strCache>
                <c:ptCount val="10"/>
                <c:pt idx="0">
                  <c:v>هل مكان العمل مناسب صحياً وعملياً ؟</c:v>
                </c:pt>
                <c:pt idx="1">
                  <c:v>هل لديك إطلاع بالسياسات والأجراءات وهل ترى أنها مناسبة وعادلة؟</c:v>
                </c:pt>
                <c:pt idx="2">
                  <c:v>هل  الرواتب المميزات الممنوحة لك جيدة وتكافئ وزن المهام المكلة إليك؟</c:v>
                </c:pt>
                <c:pt idx="3">
                  <c:v>هل ترى أن الشركة تولي اهتماماً بالموظفين؟</c:v>
                </c:pt>
                <c:pt idx="4">
                  <c:v>هل تلقيت الدعم المناسب من مديرك المباشر ؟</c:v>
                </c:pt>
                <c:pt idx="5">
                  <c:v>كيف ترى توجهات الشركة الإستراتيجية وقدرتها على التغيير؟</c:v>
                </c:pt>
                <c:pt idx="6">
                  <c:v>هل تلقيت التدريب المناسب؟</c:v>
                </c:pt>
                <c:pt idx="7">
                  <c:v>هل كان لديك وضوح تام بالمهام والمسؤوليات الموكلة إليك ؟</c:v>
                </c:pt>
                <c:pt idx="8">
                  <c:v>هل حصلت على فرصة الزيادة والترقية بطريقة عادلة ومنصفة ؟</c:v>
                </c:pt>
                <c:pt idx="9">
                  <c:v>مدى التعاون والعلاقات البنائة بين فريق العمل.</c:v>
                </c:pt>
              </c:strCache>
            </c:strRef>
          </c:cat>
          <c:val>
            <c:numRef>
              <c:f>Sheet4!$J$21:$J$30</c:f>
              <c:numCache>
                <c:formatCode>General</c:formatCode>
                <c:ptCount val="10"/>
                <c:pt idx="0">
                  <c:v>-37</c:v>
                </c:pt>
                <c:pt idx="1">
                  <c:v>-34</c:v>
                </c:pt>
                <c:pt idx="2">
                  <c:v>-22</c:v>
                </c:pt>
                <c:pt idx="3">
                  <c:v>-20</c:v>
                </c:pt>
                <c:pt idx="4">
                  <c:v>-19</c:v>
                </c:pt>
                <c:pt idx="5">
                  <c:v>-27</c:v>
                </c:pt>
                <c:pt idx="6">
                  <c:v>-20</c:v>
                </c:pt>
                <c:pt idx="7">
                  <c:v>-23</c:v>
                </c:pt>
                <c:pt idx="8">
                  <c:v>-36</c:v>
                </c:pt>
                <c:pt idx="9">
                  <c:v>-13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761-45AC-8920-16DAB391E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4111952"/>
        <c:axId val="-124116848"/>
      </c:barChart>
      <c:catAx>
        <c:axId val="-1241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 (Body)"/>
                <a:ea typeface="+mn-ea"/>
                <a:cs typeface="+mn-cs"/>
              </a:defRPr>
            </a:pPr>
            <a:endParaRPr lang="en-US"/>
          </a:p>
        </c:txPr>
        <c:crossAx val="-124116848"/>
        <c:crosses val="autoZero"/>
        <c:auto val="1"/>
        <c:lblAlgn val="ctr"/>
        <c:lblOffset val="100"/>
        <c:noMultiLvlLbl val="0"/>
      </c:catAx>
      <c:valAx>
        <c:axId val="-12411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2411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 (Body)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>
          <a:latin typeface="Calibri Light (Body)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[لوحة متابعة المنتهية خدماتهم.xlsm]Sheet4!PivotTable3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المنتهية</a:t>
            </a:r>
            <a:r>
              <a:rPr lang="ar-SA" baseline="0"/>
              <a:t> خدماتهم حسب القسم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tx2">
              <a:lumMod val="75000"/>
              <a:lumOff val="2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Sheet4!$D$57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Sheet4!$C$58:$C$64</c:f>
              <c:strCache>
                <c:ptCount val="6"/>
                <c:pt idx="0">
                  <c:v>الخدمات اللوجستية</c:v>
                </c:pt>
                <c:pt idx="1">
                  <c:v>المالية</c:v>
                </c:pt>
                <c:pt idx="2">
                  <c:v>المبيعات</c:v>
                </c:pt>
                <c:pt idx="3">
                  <c:v>المستودعات</c:v>
                </c:pt>
                <c:pt idx="4">
                  <c:v>الموارد البشرية</c:v>
                </c:pt>
                <c:pt idx="5">
                  <c:v>العمليات</c:v>
                </c:pt>
              </c:strCache>
            </c:strRef>
          </c:cat>
          <c:val>
            <c:numRef>
              <c:f>Sheet4!$D$58:$D$64</c:f>
              <c:numCache>
                <c:formatCode>General</c:formatCode>
                <c:ptCount val="6"/>
                <c:pt idx="0">
                  <c:v>9</c:v>
                </c:pt>
                <c:pt idx="1">
                  <c:v>31</c:v>
                </c:pt>
                <c:pt idx="2">
                  <c:v>15</c:v>
                </c:pt>
                <c:pt idx="3">
                  <c:v>26</c:v>
                </c:pt>
                <c:pt idx="4">
                  <c:v>4</c:v>
                </c:pt>
                <c:pt idx="5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2B-44E4-940C-635B5CDB0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4110320"/>
        <c:axId val="-124108144"/>
      </c:barChart>
      <c:catAx>
        <c:axId val="-12411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4108144"/>
        <c:crosses val="autoZero"/>
        <c:auto val="1"/>
        <c:lblAlgn val="ctr"/>
        <c:lblOffset val="100"/>
        <c:noMultiLvlLbl val="0"/>
      </c:catAx>
      <c:valAx>
        <c:axId val="-124108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411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[لوحة متابعة المنتهية خدماتهم.xlsm]Sheet4!PivotTable4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أسباب إنتهاء خدمات الموظفين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Sheet4!$D$71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Sheet4!$C$72:$C$80</c:f>
              <c:strCache>
                <c:ptCount val="8"/>
                <c:pt idx="0">
                  <c:v>أخرى Other</c:v>
                </c:pt>
                <c:pt idx="1">
                  <c:v>الإنتقال إلى جهة حكومية Joining Gov.</c:v>
                </c:pt>
                <c:pt idx="2">
                  <c:v>الحصول على فرصة أفضل Better Opportunity</c:v>
                </c:pt>
                <c:pt idx="3">
                  <c:v>الراتب والمميزات - Salary &amp; Benefits</c:v>
                </c:pt>
                <c:pt idx="4">
                  <c:v>بيئة العمل غير محفزة Disengagement in work environment</c:v>
                </c:pt>
                <c:pt idx="5">
                  <c:v>تغيير مكان سكني Relocate to other place</c:v>
                </c:pt>
                <c:pt idx="6">
                  <c:v>ظروف عائلية Family issues</c:v>
                </c:pt>
                <c:pt idx="7">
                  <c:v>مضايقة مديري أو زملائي Harassment of my manager or colleagues</c:v>
                </c:pt>
              </c:strCache>
            </c:strRef>
          </c:cat>
          <c:val>
            <c:numRef>
              <c:f>Sheet4!$D$72:$D$80</c:f>
              <c:numCache>
                <c:formatCode>General</c:formatCode>
                <c:ptCount val="8"/>
                <c:pt idx="0">
                  <c:v>22</c:v>
                </c:pt>
                <c:pt idx="1">
                  <c:v>13</c:v>
                </c:pt>
                <c:pt idx="2">
                  <c:v>17</c:v>
                </c:pt>
                <c:pt idx="3">
                  <c:v>39</c:v>
                </c:pt>
                <c:pt idx="4">
                  <c:v>17</c:v>
                </c:pt>
                <c:pt idx="5">
                  <c:v>12</c:v>
                </c:pt>
                <c:pt idx="6">
                  <c:v>20</c:v>
                </c:pt>
                <c:pt idx="7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E8-4500-B56C-FA0BC9B6F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4116304"/>
        <c:axId val="-124115760"/>
      </c:barChart>
      <c:catAx>
        <c:axId val="-12411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4115760"/>
        <c:crosses val="autoZero"/>
        <c:auto val="1"/>
        <c:lblAlgn val="ctr"/>
        <c:lblOffset val="100"/>
        <c:noMultiLvlLbl val="0"/>
      </c:catAx>
      <c:valAx>
        <c:axId val="-124115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411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Sheet4!$D$96</c:f>
              <c:strCache>
                <c:ptCount val="1"/>
                <c:pt idx="0">
                  <c:v>عدد المنتهية خدماتهم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Sheet4!$C$97:$C$108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Sheet4!$D$97:$D$108</c:f>
              <c:numCache>
                <c:formatCode>General</c:formatCode>
                <c:ptCount val="12"/>
                <c:pt idx="0">
                  <c:v>30</c:v>
                </c:pt>
                <c:pt idx="1">
                  <c:v>45</c:v>
                </c:pt>
                <c:pt idx="2">
                  <c:v>36</c:v>
                </c:pt>
                <c:pt idx="3">
                  <c:v>30</c:v>
                </c:pt>
                <c:pt idx="4">
                  <c:v>17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722-4DE1-92F0-91756F815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4123376"/>
        <c:axId val="-124122288"/>
      </c:lineChart>
      <c:catAx>
        <c:axId val="-12412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4122288"/>
        <c:crosses val="autoZero"/>
        <c:auto val="1"/>
        <c:lblAlgn val="ctr"/>
        <c:lblOffset val="100"/>
        <c:noMultiLvlLbl val="0"/>
      </c:catAx>
      <c:valAx>
        <c:axId val="-124122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41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ar-SA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 Light" panose="020F0302020204030204"/>
              </a:rPr>
              <a:t>مدة الخدمة في الشركة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 Light" panose="020F0302020204030204"/>
            </a:endParaRPr>
          </a:p>
        </cx:rich>
      </cx:tx>
    </cx:title>
    <cx:plotArea>
      <cx:plotAreaRegion>
        <cx:series layoutId="funnel" uniqueId="{59E0EBAD-9050-4A3A-85B6-057E9178E7A2}">
          <cx:tx>
            <cx:txData>
              <cx:f>_xlchart.v2.1</cx:f>
              <cx:v>عدد المنتهية خدماتهم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500" b="1"/>
            </a:pPr>
            <a:endParaRPr lang="en-US" sz="5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 Light" panose="020F0302020204030204"/>
            </a:endParaRPr>
          </a:p>
        </cx:txPr>
      </cx:axis>
    </cx:plotArea>
  </cx:chart>
  <cx:spPr>
    <a:ln>
      <a:solidFill>
        <a:schemeClr val="accent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3" Type="http://schemas.openxmlformats.org/officeDocument/2006/relationships/hyperlink" Target="#Dashboard!A1"/><Relationship Id="rId7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hyperlink" Target="#EmpDB!A1"/><Relationship Id="rId11" Type="http://schemas.openxmlformats.org/officeDocument/2006/relationships/image" Target="../media/image8.svg"/><Relationship Id="rId5" Type="http://schemas.openxmlformats.org/officeDocument/2006/relationships/image" Target="../media/image4.sv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hyperlink" Target="#EvalDB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5.xml"/><Relationship Id="rId4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21000</xdr:colOff>
      <xdr:row>1</xdr:row>
      <xdr:rowOff>95250</xdr:rowOff>
    </xdr:from>
    <xdr:to>
      <xdr:col>34</xdr:col>
      <xdr:colOff>9525</xdr:colOff>
      <xdr:row>2</xdr:row>
      <xdr:rowOff>264750</xdr:rowOff>
    </xdr:to>
    <xdr:pic macro="[0]!Button4_Click">
      <xdr:nvPicPr>
        <xdr:cNvPr id="3" name="Graphic 2" descr="Disk">
          <a:extLst>
            <a:ext uri="{FF2B5EF4-FFF2-40B4-BE49-F238E27FC236}">
              <a16:creationId xmlns:a16="http://schemas.microsoft.com/office/drawing/2014/main" xmlns="" id="{89DFB426-9693-460F-86DF-4635D08E1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073320975" y="285750"/>
          <a:ext cx="360000" cy="3600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31</xdr:col>
      <xdr:colOff>313100</xdr:colOff>
      <xdr:row>1</xdr:row>
      <xdr:rowOff>95250</xdr:rowOff>
    </xdr:from>
    <xdr:to>
      <xdr:col>32</xdr:col>
      <xdr:colOff>301625</xdr:colOff>
      <xdr:row>2</xdr:row>
      <xdr:rowOff>264750</xdr:rowOff>
    </xdr:to>
    <xdr:pic>
      <xdr:nvPicPr>
        <xdr:cNvPr id="5" name="Graphic 4" descr="Presentation with pie char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E1E510A9-2716-4DC8-B092-980CE255F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>
          <a:off x="6073771825" y="285750"/>
          <a:ext cx="360000" cy="3600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30</xdr:col>
      <xdr:colOff>233725</xdr:colOff>
      <xdr:row>1</xdr:row>
      <xdr:rowOff>95250</xdr:rowOff>
    </xdr:from>
    <xdr:to>
      <xdr:col>31</xdr:col>
      <xdr:colOff>222250</xdr:colOff>
      <xdr:row>2</xdr:row>
      <xdr:rowOff>264750</xdr:rowOff>
    </xdr:to>
    <xdr:pic>
      <xdr:nvPicPr>
        <xdr:cNvPr id="7" name="Graphic 6" descr="User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ECE5853A-93FB-4A4F-9933-05F100085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8"/>
            </a:ext>
          </a:extLst>
        </a:blip>
        <a:stretch>
          <a:fillRect/>
        </a:stretch>
      </xdr:blipFill>
      <xdr:spPr>
        <a:xfrm>
          <a:off x="6074222675" y="285750"/>
          <a:ext cx="360000" cy="3600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29</xdr:col>
      <xdr:colOff>154350</xdr:colOff>
      <xdr:row>1</xdr:row>
      <xdr:rowOff>95250</xdr:rowOff>
    </xdr:from>
    <xdr:to>
      <xdr:col>30</xdr:col>
      <xdr:colOff>142875</xdr:colOff>
      <xdr:row>2</xdr:row>
      <xdr:rowOff>264750</xdr:rowOff>
    </xdr:to>
    <xdr:pic>
      <xdr:nvPicPr>
        <xdr:cNvPr id="9" name="Graphic 8" descr="Checklist RTL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5C7EBAB-210D-4A34-A344-79461E3E8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1"/>
            </a:ext>
          </a:extLst>
        </a:blip>
        <a:stretch>
          <a:fillRect/>
        </a:stretch>
      </xdr:blipFill>
      <xdr:spPr>
        <a:xfrm>
          <a:off x="6074673525" y="285750"/>
          <a:ext cx="360000" cy="3600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50</xdr:row>
      <xdr:rowOff>42862</xdr:rowOff>
    </xdr:from>
    <xdr:to>
      <xdr:col>14</xdr:col>
      <xdr:colOff>247650</xdr:colOff>
      <xdr:row>64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CE7D3A31-D8DA-485B-B4BC-BB90E79566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</xdr:row>
      <xdr:rowOff>28575</xdr:rowOff>
    </xdr:from>
    <xdr:to>
      <xdr:col>23</xdr:col>
      <xdr:colOff>571500</xdr:colOff>
      <xdr:row>35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303C640A-3FAF-4A89-82B7-DAD17A0F5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</xdr:row>
      <xdr:rowOff>38100</xdr:rowOff>
    </xdr:from>
    <xdr:to>
      <xdr:col>13</xdr:col>
      <xdr:colOff>0</xdr:colOff>
      <xdr:row>13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2A1F3E2-E98B-45C0-89C9-01D78BD7B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47626</xdr:colOff>
      <xdr:row>14</xdr:row>
      <xdr:rowOff>19050</xdr:rowOff>
    </xdr:from>
    <xdr:to>
      <xdr:col>13</xdr:col>
      <xdr:colOff>1</xdr:colOff>
      <xdr:row>24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E5A5E404-17C9-40F9-9EA2-0D02DD52E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123825</xdr:colOff>
      <xdr:row>24</xdr:row>
      <xdr:rowOff>171450</xdr:rowOff>
    </xdr:from>
    <xdr:to>
      <xdr:col>12</xdr:col>
      <xdr:colOff>609599</xdr:colOff>
      <xdr:row>35</xdr:row>
      <xdr:rowOff>133349</xdr:rowOff>
    </xdr:to>
    <mc:AlternateContent xmlns:mc="http://schemas.openxmlformats.org/markup-compatibility/2006">
      <mc:Choice xmlns:cx2="http://schemas.microsoft.com/office/drawing/2015/10/21/chartex" xmlns="" Requires="cx2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5662A433-21E2-4E1F-B4E3-463BDF70D0E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5" name="Rectangle 4"/>
            <xdr:cNvSpPr>
              <a:spLocks noTextEdit="1"/>
            </xdr:cNvSpPr>
          </xdr:nvSpPr>
          <xdr:spPr>
            <a:xfrm>
              <a:off x="9979761601" y="4724400"/>
              <a:ext cx="2924174" cy="20573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57151</xdr:colOff>
      <xdr:row>24</xdr:row>
      <xdr:rowOff>171450</xdr:rowOff>
    </xdr:from>
    <xdr:to>
      <xdr:col>8</xdr:col>
      <xdr:colOff>95250</xdr:colOff>
      <xdr:row>35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48B1640-8700-4E17-8DCE-5E89B4AEA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usa Al-Faify" refreshedDate="44335.063642245368" createdVersion="6" refreshedVersion="6" minRefreshableVersion="3" recordCount="157">
  <cacheSource type="worksheet">
    <worksheetSource name="Table3"/>
  </cacheSource>
  <cacheFields count="23">
    <cacheField name="الرقم الوظيفي" numFmtId="0">
      <sharedItems containsSemiMixedTypes="0" containsString="0" containsNumber="1" containsInteger="1" minValue="1039" maxValue="9991"/>
    </cacheField>
    <cacheField name="الإسم" numFmtId="0">
      <sharedItems/>
    </cacheField>
    <cacheField name="القسم" numFmtId="0">
      <sharedItems count="7">
        <s v="العمليات"/>
        <s v="المالية"/>
        <s v="الموارد البشرية"/>
        <s v="المستودعات"/>
        <s v="الخدمات اللوجستية"/>
        <s v="المبيعات"/>
        <s v="المصنع" u="1"/>
      </sharedItems>
    </cacheField>
    <cacheField name="تاريخ المباشرة" numFmtId="14">
      <sharedItems containsSemiMixedTypes="0" containsNonDate="0" containsDate="1" containsString="0" minDate="2010-01-13T00:00:00" maxDate="2020-09-19T00:00:00"/>
    </cacheField>
    <cacheField name="تاريخ المغادرة" numFmtId="14">
      <sharedItems containsSemiMixedTypes="0" containsNonDate="0" containsDate="1" containsString="0" minDate="2021-01-04T00:00:00" maxDate="2021-05-17T00:00:00"/>
    </cacheField>
    <cacheField name="هل مكان العمل مناسب صحياً وعملياً ؟" numFmtId="0">
      <sharedItems containsSemiMixedTypes="0" containsString="0" containsNumber="1" containsInteger="1" minValue="1" maxValue="5"/>
    </cacheField>
    <cacheField name="هل لديك إطلاع بالسياسات والأجراءات وهل ترى أنها مناسبة وعادلة؟" numFmtId="0">
      <sharedItems containsSemiMixedTypes="0" containsString="0" containsNumber="1" containsInteger="1" minValue="1" maxValue="5"/>
    </cacheField>
    <cacheField name="هل  الرواتب المميزات الممنوحة لك جيدة وتكافئ وزن المهام المكلة إليك؟" numFmtId="0">
      <sharedItems containsSemiMixedTypes="0" containsString="0" containsNumber="1" containsInteger="1" minValue="1" maxValue="5"/>
    </cacheField>
    <cacheField name="هل ترى أن الشركة تولي اهتماماً بالموظفين؟" numFmtId="0">
      <sharedItems containsSemiMixedTypes="0" containsString="0" containsNumber="1" containsInteger="1" minValue="1" maxValue="5"/>
    </cacheField>
    <cacheField name="هل تلقيت الدعم المناسب من مديرك المباشر ؟" numFmtId="0">
      <sharedItems containsSemiMixedTypes="0" containsString="0" containsNumber="1" containsInteger="1" minValue="1" maxValue="5"/>
    </cacheField>
    <cacheField name="كيف ترى توجهات الشركة الإستراتيجية وقدرتها على التغيير؟" numFmtId="0">
      <sharedItems containsSemiMixedTypes="0" containsString="0" containsNumber="1" containsInteger="1" minValue="1" maxValue="5"/>
    </cacheField>
    <cacheField name="هل تلقيت التدريب المناسب؟" numFmtId="0">
      <sharedItems containsSemiMixedTypes="0" containsString="0" containsNumber="1" containsInteger="1" minValue="1" maxValue="5"/>
    </cacheField>
    <cacheField name="هل كان لديك وضوح تام بالمهام والمسؤوليات الموكلة إليك ؟" numFmtId="0">
      <sharedItems containsSemiMixedTypes="0" containsString="0" containsNumber="1" containsInteger="1" minValue="1" maxValue="5"/>
    </cacheField>
    <cacheField name="هل حصلت على فرصة الزيادة والترقية بطريقة عادلة ومنصفة ؟" numFmtId="0">
      <sharedItems containsSemiMixedTypes="0" containsString="0" containsNumber="1" containsInteger="1" minValue="1" maxValue="5"/>
    </cacheField>
    <cacheField name="مدى التعاون والعلاقات البنائة بين فريق العمل." numFmtId="0">
      <sharedItems containsSemiMixedTypes="0" containsString="0" containsNumber="1" containsInteger="1" minValue="1" maxValue="5"/>
    </cacheField>
    <cacheField name="ما هو أكثر شيء أعجبك في العمل مع الشركة ؟" numFmtId="0">
      <sharedItems containsNonDate="0" containsString="0" containsBlank="1"/>
    </cacheField>
    <cacheField name="ما هو أكثر شيء لم يعجبك في العمل مع الشركة ؟" numFmtId="0">
      <sharedItems containsNonDate="0" containsString="0" containsBlank="1"/>
    </cacheField>
    <cacheField name="ماذا تقترح لتطوير بيئة العمل في قسمك" numFmtId="0">
      <sharedItems containsNonDate="0" containsString="0" containsBlank="1"/>
    </cacheField>
    <cacheField name="ماذا تقترح لتطوير بيئة العمل في الشركة" numFmtId="0">
      <sharedItems containsNonDate="0" containsString="0" containsBlank="1"/>
    </cacheField>
    <cacheField name="ما هو السبب الفعلي الذي جعلك تترك تغادر الشركة" numFmtId="0">
      <sharedItems count="8">
        <s v="الراتب والمميزات - Salary &amp; Benefits"/>
        <s v="الحصول على فرصة أفضل Better Opportunity"/>
        <s v="الإنتقال إلى جهة حكومية Joining Gov."/>
        <s v="تغيير مكان سكني Relocate to other place"/>
        <s v="مضايقة مديري أو زملائي Harassment of my manager or colleagues"/>
        <s v="بيئة العمل غير محفزة Disengagement in work environment"/>
        <s v="ظروف عائلية Family issues"/>
        <s v="أخرى Other"/>
      </sharedItems>
    </cacheField>
    <cacheField name="أسباب أخرى" numFmtId="0">
      <sharedItems containsNonDate="0" containsString="0" containsBlank="1"/>
    </cacheField>
    <cacheField name="العمر بالشركة" numFmtId="164">
      <sharedItems containsSemiMixedTypes="0" containsString="0" containsNumber="1" minValue="0.33424657534246577" maxValue="11.326027397260274"/>
    </cacheField>
    <cacheField name="Month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">
  <r>
    <n v="4029"/>
    <s v="وليد عبدالحافظ عناب"/>
    <x v="0"/>
    <d v="2018-01-29T00:00:00"/>
    <d v="2021-03-26T00:00:00"/>
    <n v="4"/>
    <n v="5"/>
    <n v="5"/>
    <n v="5"/>
    <n v="3"/>
    <n v="3"/>
    <n v="1"/>
    <n v="2"/>
    <n v="1"/>
    <n v="4"/>
    <m/>
    <m/>
    <m/>
    <m/>
    <x v="0"/>
    <m/>
    <n v="3.1561643835616437"/>
    <n v="3"/>
  </r>
  <r>
    <n v="3645"/>
    <s v="احمد خالد قاسم عبابنه"/>
    <x v="1"/>
    <d v="2016-06-10T00:00:00"/>
    <d v="2021-04-15T00:00:00"/>
    <n v="2"/>
    <n v="3"/>
    <n v="1"/>
    <n v="1"/>
    <n v="3"/>
    <n v="2"/>
    <n v="2"/>
    <n v="5"/>
    <n v="2"/>
    <n v="3"/>
    <m/>
    <m/>
    <m/>
    <m/>
    <x v="1"/>
    <m/>
    <n v="4.8493150684931505"/>
    <n v="4"/>
  </r>
  <r>
    <n v="3747"/>
    <s v="راية احمد عطيه الطويل"/>
    <x v="1"/>
    <d v="2017-03-25T00:00:00"/>
    <d v="2021-03-21T00:00:00"/>
    <n v="2"/>
    <n v="3"/>
    <n v="1"/>
    <n v="1"/>
    <n v="1"/>
    <n v="2"/>
    <n v="2"/>
    <n v="4"/>
    <n v="4"/>
    <n v="1"/>
    <m/>
    <m/>
    <m/>
    <m/>
    <x v="2"/>
    <m/>
    <n v="3.9917808219178084"/>
    <n v="3"/>
  </r>
  <r>
    <n v="4788"/>
    <s v="محمد يحيى محمد الغزاوى"/>
    <x v="2"/>
    <d v="2017-10-28T00:00:00"/>
    <d v="2021-05-06T00:00:00"/>
    <n v="3"/>
    <n v="1"/>
    <n v="1"/>
    <n v="4"/>
    <n v="2"/>
    <n v="2"/>
    <n v="3"/>
    <n v="2"/>
    <n v="3"/>
    <n v="2"/>
    <m/>
    <m/>
    <m/>
    <m/>
    <x v="1"/>
    <m/>
    <n v="3.5232876712328767"/>
    <n v="5"/>
  </r>
  <r>
    <n v="9719"/>
    <s v="إباء جمال محمد الشرفات"/>
    <x v="3"/>
    <d v="2019-07-05T00:00:00"/>
    <d v="2021-02-01T00:00:00"/>
    <n v="3"/>
    <n v="2"/>
    <n v="4"/>
    <n v="2"/>
    <n v="5"/>
    <n v="3"/>
    <n v="2"/>
    <n v="5"/>
    <n v="4"/>
    <n v="5"/>
    <m/>
    <m/>
    <m/>
    <m/>
    <x v="2"/>
    <m/>
    <n v="1.5808219178082192"/>
    <n v="2"/>
  </r>
  <r>
    <n v="1217"/>
    <s v="شهد احمد جعفر خريسات"/>
    <x v="4"/>
    <d v="2018-12-30T00:00:00"/>
    <d v="2021-03-19T00:00:00"/>
    <n v="1"/>
    <n v="3"/>
    <n v="5"/>
    <n v="3"/>
    <n v="3"/>
    <n v="4"/>
    <n v="2"/>
    <n v="5"/>
    <n v="3"/>
    <n v="2"/>
    <m/>
    <m/>
    <m/>
    <m/>
    <x v="3"/>
    <m/>
    <n v="2.2191780821917808"/>
    <n v="3"/>
  </r>
  <r>
    <n v="3444"/>
    <s v="ميس هلال حمدان محيسن"/>
    <x v="2"/>
    <d v="2012-10-11T00:00:00"/>
    <d v="2021-05-03T00:00:00"/>
    <n v="4"/>
    <n v="1"/>
    <n v="3"/>
    <n v="3"/>
    <n v="4"/>
    <n v="5"/>
    <n v="1"/>
    <n v="2"/>
    <n v="5"/>
    <n v="4"/>
    <m/>
    <m/>
    <m/>
    <m/>
    <x v="4"/>
    <m/>
    <n v="8.5643835616438349"/>
    <n v="5"/>
  </r>
  <r>
    <n v="3497"/>
    <s v="ايمان فرحان عطية الغزاوى"/>
    <x v="0"/>
    <d v="2018-03-18T00:00:00"/>
    <d v="2021-02-07T00:00:00"/>
    <n v="4"/>
    <n v="1"/>
    <n v="1"/>
    <n v="5"/>
    <n v="2"/>
    <n v="3"/>
    <n v="1"/>
    <n v="3"/>
    <n v="3"/>
    <n v="3"/>
    <m/>
    <m/>
    <m/>
    <m/>
    <x v="5"/>
    <m/>
    <n v="2.8958904109589043"/>
    <n v="2"/>
  </r>
  <r>
    <n v="5412"/>
    <s v="زينة يعقوب احمد مقدادي"/>
    <x v="0"/>
    <d v="2019-09-29T00:00:00"/>
    <d v="2021-02-14T00:00:00"/>
    <n v="4"/>
    <n v="1"/>
    <n v="3"/>
    <n v="3"/>
    <n v="4"/>
    <n v="3"/>
    <n v="3"/>
    <n v="1"/>
    <n v="2"/>
    <n v="4"/>
    <m/>
    <m/>
    <m/>
    <m/>
    <x v="6"/>
    <m/>
    <n v="1.3808219178082193"/>
    <n v="2"/>
  </r>
  <r>
    <n v="3399"/>
    <s v="معاذ عبدالمجيد محمود مومني العاشه"/>
    <x v="5"/>
    <d v="2013-10-09T00:00:00"/>
    <d v="2021-01-28T00:00:00"/>
    <n v="5"/>
    <n v="3"/>
    <n v="2"/>
    <n v="5"/>
    <n v="3"/>
    <n v="3"/>
    <n v="2"/>
    <n v="3"/>
    <n v="1"/>
    <n v="3"/>
    <m/>
    <m/>
    <m/>
    <m/>
    <x v="7"/>
    <m/>
    <n v="7.3095890410958901"/>
    <n v="1"/>
  </r>
  <r>
    <n v="2414"/>
    <s v="احمد ايمن محمد رشيد"/>
    <x v="0"/>
    <d v="2012-08-31T00:00:00"/>
    <d v="2021-05-13T00:00:00"/>
    <n v="3"/>
    <n v="1"/>
    <n v="2"/>
    <n v="5"/>
    <n v="2"/>
    <n v="4"/>
    <n v="1"/>
    <n v="1"/>
    <n v="4"/>
    <n v="3"/>
    <m/>
    <m/>
    <m/>
    <m/>
    <x v="0"/>
    <m/>
    <n v="8.7041095890410958"/>
    <n v="5"/>
  </r>
  <r>
    <n v="6424"/>
    <s v="محمود سليمان محمد صبح"/>
    <x v="0"/>
    <d v="2014-02-26T00:00:00"/>
    <d v="2021-01-08T00:00:00"/>
    <n v="4"/>
    <n v="2"/>
    <n v="2"/>
    <n v="2"/>
    <n v="2"/>
    <n v="2"/>
    <n v="2"/>
    <n v="2"/>
    <n v="5"/>
    <n v="3"/>
    <m/>
    <m/>
    <m/>
    <m/>
    <x v="1"/>
    <m/>
    <n v="6.8712328767123285"/>
    <n v="1"/>
  </r>
  <r>
    <n v="9000"/>
    <s v="بكر سمير محمود قزق"/>
    <x v="2"/>
    <d v="2016-05-27T00:00:00"/>
    <d v="2021-01-25T00:00:00"/>
    <n v="1"/>
    <n v="2"/>
    <n v="2"/>
    <n v="2"/>
    <n v="2"/>
    <n v="2"/>
    <n v="2"/>
    <n v="2"/>
    <n v="2"/>
    <n v="4"/>
    <m/>
    <m/>
    <m/>
    <m/>
    <x v="2"/>
    <m/>
    <n v="4.6684931506849319"/>
    <n v="1"/>
  </r>
  <r>
    <n v="7673"/>
    <s v="يوسف عبدالفتاح حسن الخليلي عطا"/>
    <x v="3"/>
    <d v="2010-04-15T00:00:00"/>
    <d v="2021-01-20T00:00:00"/>
    <n v="1"/>
    <n v="2"/>
    <n v="2"/>
    <n v="2"/>
    <n v="2"/>
    <n v="2"/>
    <n v="2"/>
    <n v="2"/>
    <n v="1"/>
    <n v="3"/>
    <m/>
    <m/>
    <m/>
    <m/>
    <x v="3"/>
    <m/>
    <n v="10.775342465753425"/>
    <n v="1"/>
  </r>
  <r>
    <n v="3639"/>
    <s v="سالي سليمان عبدالعزيز بني"/>
    <x v="2"/>
    <d v="2014-03-04T00:00:00"/>
    <d v="2021-01-23T00:00:00"/>
    <n v="1"/>
    <n v="2"/>
    <n v="2"/>
    <n v="2"/>
    <n v="2"/>
    <n v="2"/>
    <n v="2"/>
    <n v="2"/>
    <n v="5"/>
    <n v="3"/>
    <m/>
    <m/>
    <m/>
    <m/>
    <x v="4"/>
    <m/>
    <n v="6.8958904109589039"/>
    <n v="1"/>
  </r>
  <r>
    <n v="7540"/>
    <s v="مياده عزت ابراهيم الحميد"/>
    <x v="5"/>
    <d v="2016-05-04T00:00:00"/>
    <d v="2021-03-12T00:00:00"/>
    <n v="2"/>
    <n v="2"/>
    <n v="2"/>
    <n v="2"/>
    <n v="2"/>
    <n v="2"/>
    <n v="2"/>
    <n v="2"/>
    <n v="4"/>
    <n v="3"/>
    <m/>
    <m/>
    <m/>
    <m/>
    <x v="5"/>
    <m/>
    <n v="4.8575342465753426"/>
    <n v="3"/>
  </r>
  <r>
    <n v="5371"/>
    <s v="ميس مشهور احميدي مصطفى"/>
    <x v="5"/>
    <d v="2014-03-14T00:00:00"/>
    <d v="2021-03-22T00:00:00"/>
    <n v="4"/>
    <n v="2"/>
    <n v="2"/>
    <n v="2"/>
    <n v="2"/>
    <n v="2"/>
    <n v="2"/>
    <n v="2"/>
    <n v="4"/>
    <n v="3"/>
    <m/>
    <m/>
    <m/>
    <m/>
    <x v="6"/>
    <m/>
    <n v="7.0273972602739727"/>
    <n v="3"/>
  </r>
  <r>
    <n v="5616"/>
    <s v="ايهاب مدحت محمد بطايحة"/>
    <x v="1"/>
    <d v="2018-11-15T00:00:00"/>
    <d v="2021-01-29T00:00:00"/>
    <n v="1"/>
    <n v="2"/>
    <n v="2"/>
    <n v="2"/>
    <n v="2"/>
    <n v="2"/>
    <n v="4"/>
    <n v="2"/>
    <n v="3"/>
    <n v="3"/>
    <m/>
    <m/>
    <m/>
    <m/>
    <x v="7"/>
    <m/>
    <n v="2.2082191780821918"/>
    <n v="1"/>
  </r>
  <r>
    <n v="4941"/>
    <s v="يمامه يحيى مصطفى المومني"/>
    <x v="1"/>
    <d v="2013-03-16T00:00:00"/>
    <d v="2021-03-20T00:00:00"/>
    <n v="2"/>
    <n v="2"/>
    <n v="2"/>
    <n v="2"/>
    <n v="2"/>
    <n v="2"/>
    <n v="4"/>
    <n v="2"/>
    <n v="5"/>
    <n v="5"/>
    <m/>
    <m/>
    <m/>
    <m/>
    <x v="7"/>
    <m/>
    <n v="8.0164383561643842"/>
    <n v="3"/>
  </r>
  <r>
    <n v="2986"/>
    <s v="اسيل عبدالله سليمان الروسان"/>
    <x v="1"/>
    <d v="2010-05-03T00:00:00"/>
    <d v="2021-05-02T00:00:00"/>
    <n v="3"/>
    <n v="2"/>
    <n v="2"/>
    <n v="2"/>
    <n v="2"/>
    <n v="2"/>
    <n v="4"/>
    <n v="2"/>
    <n v="1"/>
    <n v="3"/>
    <m/>
    <m/>
    <m/>
    <m/>
    <x v="0"/>
    <m/>
    <n v="11.005479452054795"/>
    <n v="5"/>
  </r>
  <r>
    <n v="7862"/>
    <s v="شيماء عزات جميل القيام"/>
    <x v="1"/>
    <d v="2012-06-19T00:00:00"/>
    <d v="2021-05-08T00:00:00"/>
    <n v="5"/>
    <n v="2"/>
    <n v="2"/>
    <n v="2"/>
    <n v="2"/>
    <n v="2"/>
    <n v="4"/>
    <n v="2"/>
    <n v="4"/>
    <n v="3"/>
    <m/>
    <m/>
    <m/>
    <m/>
    <x v="1"/>
    <m/>
    <n v="8.8904109589041092"/>
    <n v="5"/>
  </r>
  <r>
    <n v="8014"/>
    <s v="هديل منير صالح القيس"/>
    <x v="1"/>
    <d v="2014-10-23T00:00:00"/>
    <d v="2021-03-18T00:00:00"/>
    <n v="4"/>
    <n v="2"/>
    <n v="2"/>
    <n v="2"/>
    <n v="2"/>
    <n v="2"/>
    <n v="4"/>
    <n v="2"/>
    <n v="5"/>
    <n v="5"/>
    <m/>
    <m/>
    <m/>
    <m/>
    <x v="0"/>
    <m/>
    <n v="6.4054794520547942"/>
    <n v="3"/>
  </r>
  <r>
    <n v="4383"/>
    <s v="عمر حسني جاسم موصلي"/>
    <x v="3"/>
    <d v="2019-01-02T00:00:00"/>
    <d v="2021-03-20T00:00:00"/>
    <n v="5"/>
    <n v="2"/>
    <n v="3"/>
    <n v="3"/>
    <n v="4"/>
    <n v="2"/>
    <n v="1"/>
    <n v="5"/>
    <n v="1"/>
    <n v="3"/>
    <m/>
    <m/>
    <m/>
    <m/>
    <x v="3"/>
    <m/>
    <n v="2.2136986301369861"/>
    <n v="3"/>
  </r>
  <r>
    <n v="7003"/>
    <s v="ساره جمال سليمان الجميلي"/>
    <x v="1"/>
    <d v="2012-04-20T00:00:00"/>
    <d v="2021-02-04T00:00:00"/>
    <n v="5"/>
    <n v="1"/>
    <n v="2"/>
    <n v="4"/>
    <n v="1"/>
    <n v="4"/>
    <n v="4"/>
    <n v="5"/>
    <n v="3"/>
    <n v="3"/>
    <m/>
    <m/>
    <m/>
    <m/>
    <x v="4"/>
    <m/>
    <n v="8.8000000000000007"/>
    <n v="2"/>
  </r>
  <r>
    <n v="2190"/>
    <s v="فاطمة بسام عبدالله العيسى"/>
    <x v="3"/>
    <d v="2014-07-03T00:00:00"/>
    <d v="2021-02-15T00:00:00"/>
    <n v="5"/>
    <n v="4"/>
    <n v="2"/>
    <n v="1"/>
    <n v="2"/>
    <n v="4"/>
    <n v="3"/>
    <n v="2"/>
    <n v="3"/>
    <n v="4"/>
    <m/>
    <m/>
    <m/>
    <m/>
    <x v="5"/>
    <m/>
    <n v="6.6273972602739724"/>
    <n v="2"/>
  </r>
  <r>
    <n v="1994"/>
    <s v="وسيم عماد سلامه عبيدات"/>
    <x v="1"/>
    <d v="2016-06-16T00:00:00"/>
    <d v="2021-03-15T00:00:00"/>
    <n v="3"/>
    <n v="5"/>
    <n v="1"/>
    <n v="3"/>
    <n v="4"/>
    <n v="4"/>
    <n v="3"/>
    <n v="3"/>
    <n v="1"/>
    <n v="4"/>
    <m/>
    <m/>
    <m/>
    <m/>
    <x v="6"/>
    <m/>
    <n v="4.7479452054794518"/>
    <n v="3"/>
  </r>
  <r>
    <n v="3324"/>
    <s v="زبيدة محمد احمد الرشدان"/>
    <x v="1"/>
    <d v="2014-11-07T00:00:00"/>
    <d v="2021-02-24T00:00:00"/>
    <n v="2"/>
    <n v="4"/>
    <n v="4"/>
    <n v="1"/>
    <n v="3"/>
    <n v="2"/>
    <n v="4"/>
    <n v="4"/>
    <n v="1"/>
    <n v="5"/>
    <m/>
    <m/>
    <m/>
    <m/>
    <x v="1"/>
    <m/>
    <n v="6.3041095890410963"/>
    <n v="2"/>
  </r>
  <r>
    <n v="5571"/>
    <s v="قدامه عادل حمد الصمادي خصاونه"/>
    <x v="1"/>
    <d v="2010-03-04T00:00:00"/>
    <d v="2021-02-13T00:00:00"/>
    <n v="4"/>
    <n v="4"/>
    <n v="5"/>
    <n v="1"/>
    <n v="2"/>
    <n v="1"/>
    <n v="4"/>
    <n v="3"/>
    <n v="3"/>
    <n v="5"/>
    <m/>
    <m/>
    <m/>
    <m/>
    <x v="0"/>
    <m/>
    <n v="10.956164383561644"/>
    <n v="2"/>
  </r>
  <r>
    <n v="6629"/>
    <s v="حسن هيثم مصطفى الله الزعبي"/>
    <x v="4"/>
    <d v="2019-01-03T00:00:00"/>
    <d v="2021-04-29T00:00:00"/>
    <n v="5"/>
    <n v="4"/>
    <n v="5"/>
    <n v="2"/>
    <n v="1"/>
    <n v="3"/>
    <n v="4"/>
    <n v="3"/>
    <n v="3"/>
    <n v="3"/>
    <m/>
    <m/>
    <m/>
    <m/>
    <x v="3"/>
    <m/>
    <n v="2.3205479452054796"/>
    <n v="4"/>
  </r>
  <r>
    <n v="4923"/>
    <s v="تقى محمود ضيف فلاح"/>
    <x v="1"/>
    <d v="2014-08-02T00:00:00"/>
    <d v="2021-02-25T00:00:00"/>
    <n v="4"/>
    <n v="5"/>
    <n v="4"/>
    <n v="3"/>
    <n v="1"/>
    <n v="1"/>
    <n v="4"/>
    <n v="5"/>
    <n v="5"/>
    <n v="3"/>
    <m/>
    <m/>
    <m/>
    <m/>
    <x v="4"/>
    <m/>
    <n v="6.5726027397260278"/>
    <n v="2"/>
  </r>
  <r>
    <n v="6974"/>
    <s v="اريج ايمن زهير فني الدين"/>
    <x v="3"/>
    <d v="2019-11-16T00:00:00"/>
    <d v="2021-03-16T00:00:00"/>
    <n v="1"/>
    <n v="2"/>
    <n v="4"/>
    <n v="4"/>
    <n v="5"/>
    <n v="1"/>
    <n v="3"/>
    <n v="2"/>
    <n v="3"/>
    <n v="5"/>
    <m/>
    <m/>
    <m/>
    <m/>
    <x v="5"/>
    <m/>
    <n v="1.3315068493150686"/>
    <n v="3"/>
  </r>
  <r>
    <n v="8834"/>
    <s v="عمر احمد علي سعد"/>
    <x v="3"/>
    <d v="2011-06-23T00:00:00"/>
    <d v="2021-02-04T00:00:00"/>
    <n v="3"/>
    <n v="3"/>
    <n v="4"/>
    <n v="1"/>
    <n v="5"/>
    <n v="4"/>
    <n v="4"/>
    <n v="3"/>
    <n v="2"/>
    <n v="3"/>
    <m/>
    <m/>
    <m/>
    <m/>
    <x v="6"/>
    <m/>
    <n v="9.6273972602739732"/>
    <n v="2"/>
  </r>
  <r>
    <n v="6128"/>
    <s v="وسن تحسين سليم علي"/>
    <x v="1"/>
    <d v="2015-08-21T00:00:00"/>
    <d v="2021-01-25T00:00:00"/>
    <n v="5"/>
    <n v="5"/>
    <n v="3"/>
    <n v="4"/>
    <n v="3"/>
    <n v="2"/>
    <n v="3"/>
    <n v="3"/>
    <n v="5"/>
    <n v="3"/>
    <m/>
    <m/>
    <m/>
    <m/>
    <x v="7"/>
    <m/>
    <n v="5.4356164383561643"/>
    <n v="1"/>
  </r>
  <r>
    <n v="1742"/>
    <s v="عبدالكريم هاني ذيب السقار"/>
    <x v="1"/>
    <d v="2016-10-14T00:00:00"/>
    <d v="2021-05-16T00:00:00"/>
    <n v="1"/>
    <n v="5"/>
    <n v="5"/>
    <n v="5"/>
    <n v="3"/>
    <n v="4"/>
    <n v="4"/>
    <n v="4"/>
    <n v="1"/>
    <n v="5"/>
    <m/>
    <m/>
    <m/>
    <m/>
    <x v="7"/>
    <m/>
    <n v="4.5890410958904111"/>
    <n v="5"/>
  </r>
  <r>
    <n v="9809"/>
    <s v="نور محمد محمد عزام شقلة"/>
    <x v="4"/>
    <d v="2010-04-23T00:00:00"/>
    <d v="2021-04-22T00:00:00"/>
    <n v="1"/>
    <n v="4"/>
    <n v="2"/>
    <n v="5"/>
    <n v="1"/>
    <n v="4"/>
    <n v="1"/>
    <n v="3"/>
    <n v="1"/>
    <n v="3"/>
    <m/>
    <m/>
    <m/>
    <m/>
    <x v="0"/>
    <m/>
    <n v="11.005479452054795"/>
    <n v="4"/>
  </r>
  <r>
    <n v="7727"/>
    <s v="ماهر علي عبدالفتاح الفتاح البلادي"/>
    <x v="4"/>
    <d v="2018-10-18T00:00:00"/>
    <d v="2021-04-19T00:00:00"/>
    <n v="4"/>
    <n v="1"/>
    <n v="2"/>
    <n v="2"/>
    <n v="3"/>
    <n v="2"/>
    <n v="4"/>
    <n v="2"/>
    <n v="2"/>
    <n v="3"/>
    <m/>
    <m/>
    <m/>
    <m/>
    <x v="1"/>
    <m/>
    <n v="2.504109589041096"/>
    <n v="4"/>
  </r>
  <r>
    <n v="3748"/>
    <s v="اسلام حمدي عبد الله"/>
    <x v="3"/>
    <d v="2012-02-17T00:00:00"/>
    <d v="2021-02-06T00:00:00"/>
    <n v="3"/>
    <n v="4"/>
    <n v="4"/>
    <n v="2"/>
    <n v="2"/>
    <n v="2"/>
    <n v="4"/>
    <n v="2"/>
    <n v="2"/>
    <n v="3"/>
    <m/>
    <m/>
    <m/>
    <m/>
    <x v="0"/>
    <m/>
    <n v="8.9780821917808211"/>
    <n v="2"/>
  </r>
  <r>
    <n v="5583"/>
    <s v="دعاء نعيم ضيف الشلبي"/>
    <x v="4"/>
    <d v="2019-08-10T00:00:00"/>
    <d v="2021-04-02T00:00:00"/>
    <n v="3"/>
    <n v="1"/>
    <n v="4"/>
    <n v="1"/>
    <n v="1"/>
    <n v="2"/>
    <n v="4"/>
    <n v="2"/>
    <n v="2"/>
    <n v="5"/>
    <m/>
    <m/>
    <m/>
    <m/>
    <x v="3"/>
    <m/>
    <n v="1.6465753424657534"/>
    <n v="4"/>
  </r>
  <r>
    <n v="5356"/>
    <s v="آية عبدالله عبدالباري عواشره أبو حمد"/>
    <x v="1"/>
    <d v="2016-06-05T00:00:00"/>
    <d v="2021-03-25T00:00:00"/>
    <n v="5"/>
    <n v="2"/>
    <n v="3"/>
    <n v="2"/>
    <n v="4"/>
    <n v="2"/>
    <n v="4"/>
    <n v="2"/>
    <n v="2"/>
    <n v="3"/>
    <m/>
    <m/>
    <m/>
    <m/>
    <x v="4"/>
    <m/>
    <n v="4.8054794520547945"/>
    <n v="3"/>
  </r>
  <r>
    <n v="5546"/>
    <s v="صافي عبداللطيف احمد الفراج روحي"/>
    <x v="1"/>
    <d v="2012-04-01T00:00:00"/>
    <d v="2021-01-04T00:00:00"/>
    <n v="5"/>
    <n v="2"/>
    <n v="4"/>
    <n v="4"/>
    <n v="4"/>
    <n v="2"/>
    <n v="4"/>
    <n v="2"/>
    <n v="2"/>
    <n v="3"/>
    <m/>
    <m/>
    <m/>
    <m/>
    <x v="5"/>
    <m/>
    <n v="8.7671232876712324"/>
    <n v="1"/>
  </r>
  <r>
    <n v="8501"/>
    <s v="بسمه علي رفة محمد ارشيد"/>
    <x v="4"/>
    <d v="2013-12-18T00:00:00"/>
    <d v="2021-04-27T00:00:00"/>
    <n v="4"/>
    <n v="1"/>
    <n v="4"/>
    <n v="4"/>
    <n v="1"/>
    <n v="2"/>
    <n v="4"/>
    <n v="2"/>
    <n v="2"/>
    <n v="3"/>
    <m/>
    <m/>
    <m/>
    <m/>
    <x v="6"/>
    <m/>
    <n v="7.3616438356164382"/>
    <n v="4"/>
  </r>
  <r>
    <n v="5556"/>
    <s v="مها سعود عبدالله بني"/>
    <x v="1"/>
    <d v="2012-11-04T00:00:00"/>
    <d v="2021-02-03T00:00:00"/>
    <n v="3"/>
    <n v="1"/>
    <n v="5"/>
    <n v="5"/>
    <n v="5"/>
    <n v="2"/>
    <n v="4"/>
    <n v="2"/>
    <n v="2"/>
    <n v="3"/>
    <m/>
    <m/>
    <m/>
    <m/>
    <x v="0"/>
    <m/>
    <n v="8.2547945205479447"/>
    <n v="2"/>
  </r>
  <r>
    <n v="3656"/>
    <s v="هالة روحي عبدالحليم كنعان"/>
    <x v="1"/>
    <d v="2018-08-12T00:00:00"/>
    <d v="2021-03-11T00:00:00"/>
    <n v="4"/>
    <n v="4"/>
    <n v="4"/>
    <n v="1"/>
    <n v="2"/>
    <n v="1"/>
    <n v="4"/>
    <n v="2"/>
    <n v="4"/>
    <n v="5"/>
    <m/>
    <m/>
    <m/>
    <m/>
    <x v="1"/>
    <m/>
    <n v="2.580821917808219"/>
    <n v="3"/>
  </r>
  <r>
    <n v="3970"/>
    <s v="محمد منير احمد الرقب"/>
    <x v="1"/>
    <d v="2018-04-28T00:00:00"/>
    <d v="2021-02-12T00:00:00"/>
    <n v="5"/>
    <n v="5"/>
    <n v="1"/>
    <n v="4"/>
    <n v="5"/>
    <n v="1"/>
    <n v="3"/>
    <n v="4"/>
    <n v="3"/>
    <n v="3"/>
    <m/>
    <m/>
    <m/>
    <m/>
    <x v="2"/>
    <m/>
    <n v="2.7972602739726029"/>
    <n v="2"/>
  </r>
  <r>
    <n v="6617"/>
    <s v="رغد سعيد احمد الحسن"/>
    <x v="1"/>
    <d v="2016-04-21T00:00:00"/>
    <d v="2021-02-26T00:00:00"/>
    <n v="5"/>
    <n v="4"/>
    <n v="1"/>
    <n v="4"/>
    <n v="2"/>
    <n v="2"/>
    <n v="4"/>
    <n v="1"/>
    <n v="4"/>
    <n v="3"/>
    <m/>
    <m/>
    <m/>
    <m/>
    <x v="3"/>
    <m/>
    <n v="4.8547945205479452"/>
    <n v="2"/>
  </r>
  <r>
    <n v="7532"/>
    <s v="دانا يوسف بخيت فردوس"/>
    <x v="1"/>
    <d v="2011-04-24T00:00:00"/>
    <d v="2021-03-21T00:00:00"/>
    <n v="5"/>
    <n v="1"/>
    <n v="5"/>
    <n v="1"/>
    <n v="1"/>
    <n v="1"/>
    <n v="3"/>
    <n v="5"/>
    <n v="5"/>
    <n v="3"/>
    <m/>
    <m/>
    <m/>
    <m/>
    <x v="4"/>
    <m/>
    <n v="9.9150684931506845"/>
    <n v="3"/>
  </r>
  <r>
    <n v="1809"/>
    <s v="هبه جديع عبدالكريم بدوره شخددم"/>
    <x v="3"/>
    <d v="2011-11-16T00:00:00"/>
    <d v="2021-02-19T00:00:00"/>
    <n v="1"/>
    <n v="5"/>
    <n v="1"/>
    <n v="4"/>
    <n v="5"/>
    <n v="3"/>
    <n v="1"/>
    <n v="4"/>
    <n v="3"/>
    <n v="5"/>
    <m/>
    <m/>
    <m/>
    <m/>
    <x v="5"/>
    <m/>
    <n v="9.2684931506849306"/>
    <n v="2"/>
  </r>
  <r>
    <n v="9681"/>
    <s v="رهف اكرم أحمد عبيدات ابو"/>
    <x v="1"/>
    <d v="2020-06-12T00:00:00"/>
    <d v="2021-03-15T00:00:00"/>
    <n v="1"/>
    <n v="5"/>
    <n v="1"/>
    <n v="1"/>
    <n v="3"/>
    <n v="2"/>
    <n v="4"/>
    <n v="4"/>
    <n v="3"/>
    <n v="4"/>
    <m/>
    <m/>
    <m/>
    <m/>
    <x v="6"/>
    <m/>
    <n v="0.75616438356164384"/>
    <n v="3"/>
  </r>
  <r>
    <n v="3990"/>
    <s v="ساجده مجدي عبدالعزيز صبحي"/>
    <x v="1"/>
    <d v="2010-08-18T00:00:00"/>
    <d v="2021-05-13T00:00:00"/>
    <n v="2"/>
    <n v="3"/>
    <n v="4"/>
    <n v="5"/>
    <n v="3"/>
    <n v="1"/>
    <n v="3"/>
    <n v="4"/>
    <n v="3"/>
    <n v="5"/>
    <m/>
    <m/>
    <m/>
    <m/>
    <x v="7"/>
    <m/>
    <n v="10.742465753424657"/>
    <n v="5"/>
  </r>
  <r>
    <n v="5985"/>
    <s v="رانيا حسين محمد الراشد شرير"/>
    <x v="1"/>
    <d v="2018-12-02T00:00:00"/>
    <d v="2021-01-15T00:00:00"/>
    <n v="2"/>
    <n v="2"/>
    <n v="2"/>
    <n v="5"/>
    <n v="5"/>
    <n v="1"/>
    <n v="4"/>
    <n v="5"/>
    <n v="4"/>
    <n v="5"/>
    <m/>
    <m/>
    <m/>
    <m/>
    <x v="1"/>
    <m/>
    <n v="2.1232876712328768"/>
    <n v="1"/>
  </r>
  <r>
    <n v="7163"/>
    <s v="هديل امجد علي موسى"/>
    <x v="1"/>
    <d v="2013-04-03T00:00:00"/>
    <d v="2021-03-17T00:00:00"/>
    <n v="1"/>
    <n v="3"/>
    <n v="5"/>
    <n v="2"/>
    <n v="2"/>
    <n v="3"/>
    <n v="4"/>
    <n v="2"/>
    <n v="4"/>
    <n v="3"/>
    <m/>
    <m/>
    <m/>
    <m/>
    <x v="0"/>
    <m/>
    <n v="7.9589041095890414"/>
    <n v="3"/>
  </r>
  <r>
    <n v="7043"/>
    <s v="الاء عبدالله جمال العاني الداود"/>
    <x v="1"/>
    <d v="2012-02-11T00:00:00"/>
    <d v="2021-03-18T00:00:00"/>
    <n v="4"/>
    <n v="5"/>
    <n v="2"/>
    <n v="2"/>
    <n v="2"/>
    <n v="2"/>
    <n v="4"/>
    <n v="3"/>
    <n v="5"/>
    <n v="4"/>
    <m/>
    <m/>
    <m/>
    <m/>
    <x v="3"/>
    <m/>
    <n v="9.1041095890410961"/>
    <n v="3"/>
  </r>
  <r>
    <n v="5250"/>
    <s v="بتلاء محمد رشيد موسى"/>
    <x v="1"/>
    <d v="2018-12-20T00:00:00"/>
    <d v="2021-03-04T00:00:00"/>
    <n v="1"/>
    <n v="3"/>
    <n v="2"/>
    <n v="2"/>
    <n v="2"/>
    <n v="2"/>
    <n v="4"/>
    <n v="3"/>
    <n v="5"/>
    <n v="3"/>
    <m/>
    <m/>
    <m/>
    <m/>
    <x v="4"/>
    <m/>
    <n v="2.2054794520547945"/>
    <n v="3"/>
  </r>
  <r>
    <n v="1591"/>
    <s v="هبة مازن شكري السقا"/>
    <x v="3"/>
    <d v="2018-06-28T00:00:00"/>
    <d v="2021-03-03T00:00:00"/>
    <n v="4"/>
    <n v="3"/>
    <n v="2"/>
    <n v="2"/>
    <n v="2"/>
    <n v="2"/>
    <n v="4"/>
    <n v="3"/>
    <n v="1"/>
    <n v="3"/>
    <m/>
    <m/>
    <m/>
    <m/>
    <x v="5"/>
    <m/>
    <n v="2.6821917808219178"/>
    <n v="3"/>
  </r>
  <r>
    <n v="4746"/>
    <s v="سؤدد محمد بركات سليمان"/>
    <x v="5"/>
    <d v="2011-06-12T00:00:00"/>
    <d v="2021-02-05T00:00:00"/>
    <n v="1"/>
    <n v="3"/>
    <n v="2"/>
    <n v="2"/>
    <n v="2"/>
    <n v="2"/>
    <n v="4"/>
    <n v="4"/>
    <n v="5"/>
    <n v="3"/>
    <m/>
    <m/>
    <m/>
    <m/>
    <x v="6"/>
    <m/>
    <n v="9.6602739726027398"/>
    <n v="2"/>
  </r>
  <r>
    <n v="6023"/>
    <s v="عبدالحكيم زهير محمد الصبح"/>
    <x v="1"/>
    <d v="2020-03-08T00:00:00"/>
    <d v="2021-03-27T00:00:00"/>
    <n v="1"/>
    <n v="5"/>
    <n v="2"/>
    <n v="2"/>
    <n v="2"/>
    <n v="2"/>
    <n v="4"/>
    <n v="1"/>
    <n v="5"/>
    <n v="3"/>
    <m/>
    <m/>
    <m/>
    <m/>
    <x v="7"/>
    <m/>
    <n v="1.0520547945205478"/>
    <n v="3"/>
  </r>
  <r>
    <n v="1593"/>
    <s v="بركات خليل سعيد الصالحي بدحان ارشيد"/>
    <x v="3"/>
    <d v="2017-07-02T00:00:00"/>
    <d v="2021-03-25T00:00:00"/>
    <n v="4"/>
    <n v="3"/>
    <n v="2"/>
    <n v="2"/>
    <n v="2"/>
    <n v="2"/>
    <n v="4"/>
    <n v="2"/>
    <n v="4"/>
    <n v="5"/>
    <m/>
    <m/>
    <m/>
    <m/>
    <x v="0"/>
    <m/>
    <n v="3.7315068493150685"/>
    <n v="3"/>
  </r>
  <r>
    <n v="6164"/>
    <s v="فرح منذر عبدالرحمن عفانه محسن"/>
    <x v="1"/>
    <d v="2015-08-17T00:00:00"/>
    <d v="2021-04-14T00:00:00"/>
    <n v="1"/>
    <n v="4"/>
    <n v="2"/>
    <n v="2"/>
    <n v="2"/>
    <n v="2"/>
    <n v="2"/>
    <n v="2"/>
    <n v="2"/>
    <n v="3"/>
    <m/>
    <m/>
    <m/>
    <m/>
    <x v="1"/>
    <m/>
    <n v="5.6630136986301371"/>
    <n v="4"/>
  </r>
  <r>
    <n v="2467"/>
    <s v="يزيد محمد محمد ارشيد"/>
    <x v="4"/>
    <d v="2011-04-30T00:00:00"/>
    <d v="2021-04-05T00:00:00"/>
    <n v="2"/>
    <n v="5"/>
    <n v="2"/>
    <n v="2"/>
    <n v="2"/>
    <n v="2"/>
    <n v="2"/>
    <n v="3"/>
    <n v="1"/>
    <n v="5"/>
    <m/>
    <m/>
    <m/>
    <m/>
    <x v="0"/>
    <m/>
    <n v="9.9397260273972599"/>
    <n v="4"/>
  </r>
  <r>
    <n v="9185"/>
    <s v="امجد وليد بدحان البكار"/>
    <x v="1"/>
    <d v="2013-08-01T00:00:00"/>
    <d v="2021-01-12T00:00:00"/>
    <n v="4"/>
    <n v="3"/>
    <n v="1"/>
    <n v="5"/>
    <n v="4"/>
    <n v="4"/>
    <n v="2"/>
    <n v="5"/>
    <n v="4"/>
    <n v="5"/>
    <m/>
    <m/>
    <m/>
    <m/>
    <x v="0"/>
    <m/>
    <n v="7.4547945205479449"/>
    <n v="1"/>
  </r>
  <r>
    <n v="6885"/>
    <s v="محمد محسن محمد بشاره"/>
    <x v="5"/>
    <d v="2012-01-30T00:00:00"/>
    <d v="2021-01-21T00:00:00"/>
    <n v="2"/>
    <n v="1"/>
    <n v="5"/>
    <n v="3"/>
    <n v="4"/>
    <n v="1"/>
    <n v="3"/>
    <n v="3"/>
    <n v="2"/>
    <n v="4"/>
    <m/>
    <m/>
    <m/>
    <m/>
    <x v="4"/>
    <m/>
    <n v="8.9835616438356158"/>
    <n v="1"/>
  </r>
  <r>
    <n v="9913"/>
    <s v="يحيى ايمن محمود الشلختي"/>
    <x v="1"/>
    <d v="2010-01-13T00:00:00"/>
    <d v="2021-05-09T00:00:00"/>
    <n v="5"/>
    <n v="4"/>
    <n v="2"/>
    <n v="4"/>
    <n v="1"/>
    <n v="3"/>
    <n v="1"/>
    <n v="5"/>
    <n v="5"/>
    <n v="3"/>
    <m/>
    <m/>
    <m/>
    <m/>
    <x v="5"/>
    <m/>
    <n v="11.326027397260274"/>
    <n v="5"/>
  </r>
  <r>
    <n v="2927"/>
    <s v="لجين ناصر محمد النقرش"/>
    <x v="0"/>
    <d v="2010-09-01T00:00:00"/>
    <d v="2021-01-10T00:00:00"/>
    <n v="1"/>
    <n v="2"/>
    <n v="2"/>
    <n v="5"/>
    <n v="2"/>
    <n v="2"/>
    <n v="3"/>
    <n v="1"/>
    <n v="4"/>
    <n v="3"/>
    <m/>
    <m/>
    <m/>
    <m/>
    <x v="6"/>
    <m/>
    <n v="10.367123287671232"/>
    <n v="1"/>
  </r>
  <r>
    <n v="8437"/>
    <s v="لينا هيثم حسن ابولاوى"/>
    <x v="0"/>
    <d v="2019-08-06T00:00:00"/>
    <d v="2021-02-18T00:00:00"/>
    <n v="4"/>
    <n v="2"/>
    <n v="2"/>
    <n v="3"/>
    <n v="4"/>
    <n v="4"/>
    <n v="1"/>
    <n v="3"/>
    <n v="4"/>
    <n v="4"/>
    <m/>
    <m/>
    <m/>
    <m/>
    <x v="7"/>
    <m/>
    <n v="1.5397260273972602"/>
    <n v="2"/>
  </r>
  <r>
    <n v="6624"/>
    <s v="مجد اسماعيل سبتي فارس"/>
    <x v="5"/>
    <d v="2012-07-18T00:00:00"/>
    <d v="2021-02-14T00:00:00"/>
    <n v="3"/>
    <n v="5"/>
    <n v="4"/>
    <n v="3"/>
    <n v="3"/>
    <n v="4"/>
    <n v="2"/>
    <n v="2"/>
    <n v="2"/>
    <n v="3"/>
    <m/>
    <m/>
    <m/>
    <m/>
    <x v="7"/>
    <m/>
    <n v="8.5835616438356173"/>
    <n v="2"/>
  </r>
  <r>
    <n v="9142"/>
    <s v="يزيد خليل فارس"/>
    <x v="0"/>
    <d v="2013-05-30T00:00:00"/>
    <d v="2021-02-01T00:00:00"/>
    <n v="4"/>
    <n v="3"/>
    <n v="2"/>
    <n v="4"/>
    <n v="4"/>
    <n v="2"/>
    <n v="2"/>
    <n v="3"/>
    <n v="5"/>
    <n v="3"/>
    <m/>
    <m/>
    <m/>
    <m/>
    <x v="0"/>
    <m/>
    <n v="7.6821917808219178"/>
    <n v="2"/>
  </r>
  <r>
    <n v="9476"/>
    <s v="احمد فريد فارس مراد"/>
    <x v="0"/>
    <d v="2019-03-08T00:00:00"/>
    <d v="2021-02-14T00:00:00"/>
    <n v="2"/>
    <n v="3"/>
    <n v="2"/>
    <n v="2"/>
    <n v="4"/>
    <n v="2"/>
    <n v="3"/>
    <n v="4"/>
    <n v="2"/>
    <n v="3"/>
    <m/>
    <m/>
    <m/>
    <m/>
    <x v="1"/>
    <m/>
    <n v="1.9424657534246574"/>
    <n v="2"/>
  </r>
  <r>
    <n v="2335"/>
    <s v="محمد كامل منير العبيني"/>
    <x v="0"/>
    <d v="2011-04-10T00:00:00"/>
    <d v="2021-01-16T00:00:00"/>
    <n v="1"/>
    <n v="2"/>
    <n v="1"/>
    <n v="5"/>
    <n v="1"/>
    <n v="4"/>
    <n v="2"/>
    <n v="2"/>
    <n v="3"/>
    <n v="3"/>
    <m/>
    <m/>
    <m/>
    <m/>
    <x v="0"/>
    <m/>
    <n v="9.7780821917808218"/>
    <n v="1"/>
  </r>
  <r>
    <n v="5750"/>
    <s v="محمد وائل محمد الشبعان"/>
    <x v="5"/>
    <d v="2012-12-13T00:00:00"/>
    <d v="2021-02-20T00:00:00"/>
    <n v="3"/>
    <n v="3"/>
    <n v="5"/>
    <n v="3"/>
    <n v="3"/>
    <n v="1"/>
    <n v="1"/>
    <n v="4"/>
    <n v="3"/>
    <n v="5"/>
    <m/>
    <m/>
    <m/>
    <m/>
    <x v="3"/>
    <m/>
    <n v="8.1945205479452063"/>
    <n v="2"/>
  </r>
  <r>
    <n v="5173"/>
    <s v="أحمد احمد موسى السردية"/>
    <x v="0"/>
    <d v="2015-12-21T00:00:00"/>
    <d v="2021-04-13T00:00:00"/>
    <n v="3"/>
    <n v="3"/>
    <n v="2"/>
    <n v="4"/>
    <n v="2"/>
    <n v="1"/>
    <n v="1"/>
    <n v="4"/>
    <n v="1"/>
    <n v="3"/>
    <m/>
    <m/>
    <m/>
    <m/>
    <x v="4"/>
    <m/>
    <n v="5.3150684931506849"/>
    <n v="4"/>
  </r>
  <r>
    <n v="5642"/>
    <s v="محمد انيازي علي سعيد"/>
    <x v="4"/>
    <d v="2011-02-06T00:00:00"/>
    <d v="2021-01-09T00:00:00"/>
    <n v="5"/>
    <n v="5"/>
    <n v="2"/>
    <n v="2"/>
    <n v="2"/>
    <n v="2"/>
    <n v="2"/>
    <n v="2"/>
    <n v="1"/>
    <n v="4"/>
    <m/>
    <m/>
    <m/>
    <m/>
    <x v="5"/>
    <m/>
    <n v="9.9315068493150687"/>
    <n v="1"/>
  </r>
  <r>
    <n v="6996"/>
    <s v="سراه ثاني علي المساعيد"/>
    <x v="0"/>
    <d v="2013-08-29T00:00:00"/>
    <d v="2021-03-10T00:00:00"/>
    <n v="1"/>
    <n v="1"/>
    <n v="1"/>
    <n v="2"/>
    <n v="2"/>
    <n v="2"/>
    <n v="2"/>
    <n v="2"/>
    <n v="4"/>
    <n v="5"/>
    <m/>
    <m/>
    <m/>
    <m/>
    <x v="6"/>
    <m/>
    <n v="7.5342465753424657"/>
    <n v="3"/>
  </r>
  <r>
    <n v="9035"/>
    <s v="وفاء عزمي رفة عيسى"/>
    <x v="3"/>
    <d v="2010-06-07T00:00:00"/>
    <d v="2021-02-09T00:00:00"/>
    <n v="1"/>
    <n v="1"/>
    <n v="3"/>
    <n v="2"/>
    <n v="2"/>
    <n v="2"/>
    <n v="2"/>
    <n v="2"/>
    <n v="4"/>
    <n v="3"/>
    <m/>
    <m/>
    <m/>
    <m/>
    <x v="0"/>
    <m/>
    <n v="10.684931506849315"/>
    <n v="2"/>
  </r>
  <r>
    <n v="5536"/>
    <s v="شهد هاشم عثمان القضاه الحوراني"/>
    <x v="0"/>
    <d v="2010-10-02T00:00:00"/>
    <d v="2021-01-26T00:00:00"/>
    <n v="3"/>
    <n v="3"/>
    <n v="2"/>
    <n v="2"/>
    <n v="2"/>
    <n v="2"/>
    <n v="2"/>
    <n v="2"/>
    <n v="4"/>
    <n v="3"/>
    <m/>
    <m/>
    <m/>
    <m/>
    <x v="1"/>
    <m/>
    <n v="10.326027397260274"/>
    <n v="1"/>
  </r>
  <r>
    <n v="3766"/>
    <s v="شهد عبدالكريم علي سامي"/>
    <x v="5"/>
    <d v="2011-07-03T00:00:00"/>
    <d v="2021-03-02T00:00:00"/>
    <n v="1"/>
    <n v="3"/>
    <n v="3"/>
    <n v="2"/>
    <n v="2"/>
    <n v="2"/>
    <n v="2"/>
    <n v="2"/>
    <n v="5"/>
    <n v="3"/>
    <m/>
    <m/>
    <m/>
    <m/>
    <x v="0"/>
    <m/>
    <n v="9.6712328767123292"/>
    <n v="3"/>
  </r>
  <r>
    <n v="4906"/>
    <s v="ملك عاطف الدين ساقي"/>
    <x v="3"/>
    <d v="2011-08-08T00:00:00"/>
    <d v="2021-03-28T00:00:00"/>
    <n v="4"/>
    <n v="2"/>
    <n v="3"/>
    <n v="2"/>
    <n v="2"/>
    <n v="2"/>
    <n v="2"/>
    <n v="2"/>
    <n v="5"/>
    <n v="4"/>
    <m/>
    <m/>
    <m/>
    <m/>
    <x v="0"/>
    <m/>
    <n v="9.6438356164383556"/>
    <n v="3"/>
  </r>
  <r>
    <n v="7275"/>
    <s v="تسنيم شرف محمد دياب"/>
    <x v="0"/>
    <d v="2019-04-03T00:00:00"/>
    <d v="2021-02-19T00:00:00"/>
    <n v="1"/>
    <n v="2"/>
    <n v="2"/>
    <n v="3"/>
    <n v="4"/>
    <n v="1"/>
    <n v="1"/>
    <n v="5"/>
    <n v="3"/>
    <n v="3"/>
    <m/>
    <m/>
    <m/>
    <m/>
    <x v="4"/>
    <m/>
    <n v="1.8849315068493151"/>
    <n v="2"/>
  </r>
  <r>
    <n v="3004"/>
    <s v="افنان ليث خير"/>
    <x v="0"/>
    <d v="2016-12-09T00:00:00"/>
    <d v="2021-04-27T00:00:00"/>
    <n v="3"/>
    <n v="1"/>
    <n v="3"/>
    <n v="2"/>
    <n v="5"/>
    <n v="3"/>
    <n v="1"/>
    <n v="5"/>
    <n v="2"/>
    <n v="5"/>
    <m/>
    <m/>
    <m/>
    <m/>
    <x v="5"/>
    <m/>
    <n v="4.3835616438356162"/>
    <n v="4"/>
  </r>
  <r>
    <n v="7284"/>
    <s v="اوراد محمد المحمود العبيني عناقره"/>
    <x v="3"/>
    <d v="2017-07-17T00:00:00"/>
    <d v="2021-02-23T00:00:00"/>
    <n v="1"/>
    <n v="1"/>
    <n v="4"/>
    <n v="3"/>
    <n v="1"/>
    <n v="2"/>
    <n v="3"/>
    <n v="4"/>
    <n v="2"/>
    <n v="4"/>
    <m/>
    <m/>
    <m/>
    <m/>
    <x v="6"/>
    <m/>
    <n v="3.6082191780821917"/>
    <n v="2"/>
  </r>
  <r>
    <n v="1317"/>
    <s v="لمى عماد محمد حسن جابر"/>
    <x v="0"/>
    <d v="2012-10-18T00:00:00"/>
    <d v="2021-04-25T00:00:00"/>
    <n v="2"/>
    <n v="3"/>
    <n v="2"/>
    <n v="4"/>
    <n v="4"/>
    <n v="5"/>
    <n v="2"/>
    <n v="1"/>
    <n v="3"/>
    <n v="4"/>
    <m/>
    <m/>
    <m/>
    <m/>
    <x v="7"/>
    <m/>
    <n v="8.5232876712328771"/>
    <n v="4"/>
  </r>
  <r>
    <n v="5063"/>
    <s v="روان معتصم الدين خالد"/>
    <x v="0"/>
    <d v="2019-06-08T00:00:00"/>
    <d v="2021-01-08T00:00:00"/>
    <n v="1"/>
    <n v="4"/>
    <n v="3"/>
    <n v="3"/>
    <n v="2"/>
    <n v="5"/>
    <n v="3"/>
    <n v="1"/>
    <n v="1"/>
    <n v="5"/>
    <m/>
    <m/>
    <m/>
    <m/>
    <x v="7"/>
    <m/>
    <n v="1.5890410958904109"/>
    <n v="1"/>
  </r>
  <r>
    <n v="5439"/>
    <s v="مهند صلاح محمد الخطيب"/>
    <x v="5"/>
    <d v="2017-11-06T00:00:00"/>
    <d v="2021-01-16T00:00:00"/>
    <n v="3"/>
    <n v="1"/>
    <n v="4"/>
    <n v="2"/>
    <n v="2"/>
    <n v="2"/>
    <n v="1"/>
    <n v="3"/>
    <n v="5"/>
    <n v="3"/>
    <m/>
    <m/>
    <m/>
    <m/>
    <x v="0"/>
    <m/>
    <n v="3.1972602739726028"/>
    <n v="1"/>
  </r>
  <r>
    <n v="1964"/>
    <s v="يزن عدنان ياسين النمر"/>
    <x v="0"/>
    <d v="2012-12-06T00:00:00"/>
    <d v="2021-02-04T00:00:00"/>
    <n v="5"/>
    <n v="1"/>
    <n v="3"/>
    <n v="5"/>
    <n v="5"/>
    <n v="5"/>
    <n v="3"/>
    <n v="1"/>
    <n v="1"/>
    <n v="3"/>
    <m/>
    <m/>
    <m/>
    <m/>
    <x v="1"/>
    <m/>
    <n v="8.169863013698631"/>
    <n v="2"/>
  </r>
  <r>
    <n v="9959"/>
    <s v="طلال محمد أدهم عمر"/>
    <x v="3"/>
    <d v="2020-07-18T00:00:00"/>
    <d v="2021-02-19T00:00:00"/>
    <n v="5"/>
    <n v="1"/>
    <n v="2"/>
    <n v="3"/>
    <n v="5"/>
    <n v="1"/>
    <n v="3"/>
    <n v="1"/>
    <n v="2"/>
    <n v="4"/>
    <m/>
    <m/>
    <m/>
    <m/>
    <x v="2"/>
    <m/>
    <n v="0.59178082191780823"/>
    <n v="2"/>
  </r>
  <r>
    <n v="6779"/>
    <s v="اسامه فارس محمد جوبي"/>
    <x v="0"/>
    <d v="2013-06-27T00:00:00"/>
    <d v="2021-01-06T00:00:00"/>
    <n v="2"/>
    <n v="5"/>
    <n v="3"/>
    <n v="3"/>
    <n v="2"/>
    <n v="2"/>
    <n v="5"/>
    <n v="2"/>
    <n v="2"/>
    <n v="3"/>
    <m/>
    <m/>
    <m/>
    <m/>
    <x v="3"/>
    <m/>
    <n v="7.5342465753424657"/>
    <n v="1"/>
  </r>
  <r>
    <n v="9351"/>
    <s v="أدهم عوض نصر طشطوش"/>
    <x v="0"/>
    <d v="2013-02-02T00:00:00"/>
    <d v="2021-03-28T00:00:00"/>
    <n v="2"/>
    <n v="2"/>
    <n v="2"/>
    <n v="2"/>
    <n v="2"/>
    <n v="2"/>
    <n v="5"/>
    <n v="2"/>
    <n v="2"/>
    <n v="5"/>
    <m/>
    <m/>
    <m/>
    <m/>
    <x v="4"/>
    <m/>
    <n v="8.1534246575342468"/>
    <n v="3"/>
  </r>
  <r>
    <n v="5038"/>
    <s v="محمد الدين موسى العيشاوى"/>
    <x v="0"/>
    <d v="2013-09-21T00:00:00"/>
    <d v="2021-04-09T00:00:00"/>
    <n v="5"/>
    <n v="5"/>
    <n v="1"/>
    <n v="5"/>
    <n v="2"/>
    <n v="2"/>
    <n v="5"/>
    <n v="2"/>
    <n v="2"/>
    <n v="5"/>
    <m/>
    <m/>
    <m/>
    <m/>
    <x v="5"/>
    <m/>
    <n v="7.5534246575342463"/>
    <n v="4"/>
  </r>
  <r>
    <n v="9512"/>
    <s v="مجد غسان محمود الحمدان"/>
    <x v="0"/>
    <d v="2020-09-06T00:00:00"/>
    <d v="2021-04-04T00:00:00"/>
    <n v="5"/>
    <n v="5"/>
    <n v="1"/>
    <n v="5"/>
    <n v="2"/>
    <n v="2"/>
    <n v="5"/>
    <n v="2"/>
    <n v="2"/>
    <n v="3"/>
    <m/>
    <m/>
    <m/>
    <m/>
    <x v="6"/>
    <m/>
    <n v="0.57534246575342463"/>
    <n v="4"/>
  </r>
  <r>
    <n v="2713"/>
    <s v="عمرو جمال محمد الشرمان"/>
    <x v="3"/>
    <d v="2010-07-29T00:00:00"/>
    <d v="2021-04-01T00:00:00"/>
    <n v="2"/>
    <n v="3"/>
    <n v="5"/>
    <n v="4"/>
    <n v="2"/>
    <n v="2"/>
    <n v="5"/>
    <n v="2"/>
    <n v="2"/>
    <n v="3"/>
    <m/>
    <m/>
    <m/>
    <m/>
    <x v="6"/>
    <m/>
    <n v="10.682191780821919"/>
    <n v="4"/>
  </r>
  <r>
    <n v="6113"/>
    <s v="عبدالوهاب فراس محمد الحوثي"/>
    <x v="0"/>
    <d v="2018-03-17T00:00:00"/>
    <d v="2021-04-24T00:00:00"/>
    <n v="2"/>
    <n v="5"/>
    <n v="5"/>
    <n v="2"/>
    <n v="2"/>
    <n v="2"/>
    <n v="2"/>
    <n v="2"/>
    <n v="2"/>
    <n v="3"/>
    <m/>
    <m/>
    <m/>
    <m/>
    <x v="7"/>
    <m/>
    <n v="3.106849315068493"/>
    <n v="4"/>
  </r>
  <r>
    <n v="1437"/>
    <s v="مجد علي عبدالله أبوغالي عيد"/>
    <x v="0"/>
    <d v="2018-04-13T00:00:00"/>
    <d v="2021-04-18T00:00:00"/>
    <n v="2"/>
    <n v="3"/>
    <n v="5"/>
    <n v="1"/>
    <n v="4"/>
    <n v="4"/>
    <n v="2"/>
    <n v="5"/>
    <n v="3"/>
    <n v="5"/>
    <m/>
    <m/>
    <m/>
    <m/>
    <x v="0"/>
    <m/>
    <n v="3.0164383561643837"/>
    <n v="4"/>
  </r>
  <r>
    <n v="8327"/>
    <s v="وفاء عبدالله عبدالقادر ابو"/>
    <x v="0"/>
    <d v="2011-12-07T00:00:00"/>
    <d v="2021-01-06T00:00:00"/>
    <n v="5"/>
    <n v="2"/>
    <n v="4"/>
    <n v="2"/>
    <n v="3"/>
    <n v="5"/>
    <n v="2"/>
    <n v="5"/>
    <n v="4"/>
    <n v="3"/>
    <m/>
    <m/>
    <m/>
    <m/>
    <x v="1"/>
    <m/>
    <n v="9.0904109589041102"/>
    <n v="1"/>
  </r>
  <r>
    <n v="6787"/>
    <s v="محمد جمال حسن الجراح الكريم حسين"/>
    <x v="0"/>
    <d v="2019-08-13T00:00:00"/>
    <d v="2021-03-19T00:00:00"/>
    <n v="1"/>
    <n v="1"/>
    <n v="1"/>
    <n v="4"/>
    <n v="3"/>
    <n v="4"/>
    <n v="2"/>
    <n v="2"/>
    <n v="1"/>
    <n v="3"/>
    <m/>
    <m/>
    <m/>
    <m/>
    <x v="2"/>
    <m/>
    <n v="1.6"/>
    <n v="3"/>
  </r>
  <r>
    <n v="4480"/>
    <s v="محمد حكم محمود عبد حاج"/>
    <x v="0"/>
    <d v="2019-04-12T00:00:00"/>
    <d v="2021-04-08T00:00:00"/>
    <n v="3"/>
    <n v="2"/>
    <n v="1"/>
    <n v="2"/>
    <n v="2"/>
    <n v="5"/>
    <n v="2"/>
    <n v="5"/>
    <n v="4"/>
    <n v="3"/>
    <m/>
    <m/>
    <m/>
    <m/>
    <x v="0"/>
    <m/>
    <n v="1.9917808219178081"/>
    <n v="4"/>
  </r>
  <r>
    <n v="2997"/>
    <s v="محمد عمر محمود ياسين"/>
    <x v="3"/>
    <d v="2016-05-12T00:00:00"/>
    <d v="2021-03-05T00:00:00"/>
    <n v="4"/>
    <n v="2"/>
    <n v="2"/>
    <n v="1"/>
    <n v="3"/>
    <n v="5"/>
    <n v="3"/>
    <n v="2"/>
    <n v="3"/>
    <n v="3"/>
    <m/>
    <m/>
    <m/>
    <m/>
    <x v="4"/>
    <m/>
    <n v="4.816438356164384"/>
    <n v="3"/>
  </r>
  <r>
    <n v="2050"/>
    <s v="معاذ مازن الرحمن خميس"/>
    <x v="0"/>
    <d v="2010-02-22T00:00:00"/>
    <d v="2021-03-17T00:00:00"/>
    <n v="4"/>
    <n v="2"/>
    <n v="4"/>
    <n v="4"/>
    <n v="1"/>
    <n v="4"/>
    <n v="2"/>
    <n v="2"/>
    <n v="4"/>
    <n v="3"/>
    <m/>
    <m/>
    <m/>
    <m/>
    <x v="0"/>
    <m/>
    <n v="11.07123287671233"/>
    <n v="3"/>
  </r>
  <r>
    <n v="5987"/>
    <s v="علي عبد اسماعيل المعنقر"/>
    <x v="5"/>
    <d v="2011-11-11T00:00:00"/>
    <d v="2021-01-09T00:00:00"/>
    <n v="2"/>
    <n v="4"/>
    <n v="3"/>
    <n v="5"/>
    <n v="5"/>
    <n v="5"/>
    <n v="2"/>
    <n v="4"/>
    <n v="4"/>
    <n v="5"/>
    <m/>
    <m/>
    <m/>
    <m/>
    <x v="6"/>
    <m/>
    <n v="9.169863013698631"/>
    <n v="1"/>
  </r>
  <r>
    <n v="1039"/>
    <s v="احمد رضوان خليف محسن"/>
    <x v="0"/>
    <d v="2013-02-12T00:00:00"/>
    <d v="2021-04-08T00:00:00"/>
    <n v="3"/>
    <n v="4"/>
    <n v="2"/>
    <n v="2"/>
    <n v="5"/>
    <n v="2"/>
    <n v="2"/>
    <n v="1"/>
    <n v="4"/>
    <n v="5"/>
    <m/>
    <m/>
    <m/>
    <m/>
    <x v="7"/>
    <m/>
    <n v="8.1561643835616433"/>
    <n v="4"/>
  </r>
  <r>
    <n v="9564"/>
    <s v="مرح حسن منذر الجاموس"/>
    <x v="5"/>
    <d v="2015-11-17T00:00:00"/>
    <d v="2021-04-15T00:00:00"/>
    <n v="2"/>
    <n v="1"/>
    <n v="4"/>
    <n v="3"/>
    <n v="1"/>
    <n v="3"/>
    <n v="2"/>
    <n v="1"/>
    <n v="1"/>
    <n v="3"/>
    <m/>
    <m/>
    <m/>
    <m/>
    <x v="0"/>
    <m/>
    <n v="5.4136986301369863"/>
    <n v="4"/>
  </r>
  <r>
    <n v="5041"/>
    <s v="محمد المجيد جبر الحلواني"/>
    <x v="0"/>
    <d v="2020-02-21T00:00:00"/>
    <d v="2021-02-13T00:00:00"/>
    <n v="1"/>
    <n v="1"/>
    <n v="2"/>
    <n v="4"/>
    <n v="2"/>
    <n v="1"/>
    <n v="2"/>
    <n v="4"/>
    <n v="1"/>
    <n v="2"/>
    <m/>
    <m/>
    <m/>
    <m/>
    <x v="1"/>
    <m/>
    <n v="0.98082191780821915"/>
    <n v="2"/>
  </r>
  <r>
    <n v="3826"/>
    <s v="عبد محمد عبدالباقي زغير"/>
    <x v="0"/>
    <d v="2014-12-07T00:00:00"/>
    <d v="2021-05-07T00:00:00"/>
    <n v="5"/>
    <n v="3"/>
    <n v="5"/>
    <n v="3"/>
    <n v="1"/>
    <n v="5"/>
    <n v="2"/>
    <n v="3"/>
    <n v="1"/>
    <n v="4"/>
    <m/>
    <m/>
    <m/>
    <m/>
    <x v="2"/>
    <m/>
    <n v="6.419178082191781"/>
    <n v="5"/>
  </r>
  <r>
    <n v="8316"/>
    <s v="عبدالله محمدغزوان زغير"/>
    <x v="0"/>
    <d v="2019-08-21T00:00:00"/>
    <d v="2021-01-30T00:00:00"/>
    <n v="1"/>
    <n v="1"/>
    <n v="3"/>
    <n v="5"/>
    <n v="1"/>
    <n v="2"/>
    <n v="3"/>
    <n v="3"/>
    <n v="1"/>
    <n v="4"/>
    <m/>
    <m/>
    <m/>
    <m/>
    <x v="3"/>
    <m/>
    <n v="1.4465753424657535"/>
    <n v="1"/>
  </r>
  <r>
    <n v="9398"/>
    <s v="مازن كريم عجم الدرايسه"/>
    <x v="0"/>
    <d v="2015-03-05T00:00:00"/>
    <d v="2021-02-25T00:00:00"/>
    <n v="3"/>
    <n v="5"/>
    <n v="2"/>
    <n v="5"/>
    <n v="4"/>
    <n v="2"/>
    <n v="2"/>
    <n v="5"/>
    <n v="1"/>
    <n v="5"/>
    <m/>
    <m/>
    <m/>
    <m/>
    <x v="0"/>
    <m/>
    <n v="5.9835616438356167"/>
    <n v="2"/>
  </r>
  <r>
    <n v="5642"/>
    <s v="صبا خالد علي النمرى"/>
    <x v="3"/>
    <d v="2012-09-23T00:00:00"/>
    <d v="2021-01-18T00:00:00"/>
    <n v="5"/>
    <n v="4"/>
    <n v="5"/>
    <n v="2"/>
    <n v="4"/>
    <n v="3"/>
    <n v="2"/>
    <n v="3"/>
    <n v="2"/>
    <n v="3"/>
    <m/>
    <m/>
    <m/>
    <m/>
    <x v="0"/>
    <m/>
    <n v="8.3260273972602743"/>
    <n v="1"/>
  </r>
  <r>
    <n v="8511"/>
    <s v="طارق محمد عادل الحسنات"/>
    <x v="4"/>
    <d v="2013-04-14T00:00:00"/>
    <d v="2021-05-06T00:00:00"/>
    <n v="3"/>
    <n v="4"/>
    <n v="2"/>
    <n v="1"/>
    <n v="5"/>
    <n v="5"/>
    <n v="2"/>
    <n v="3"/>
    <n v="1"/>
    <n v="2"/>
    <m/>
    <m/>
    <m/>
    <m/>
    <x v="6"/>
    <m/>
    <n v="8.0657534246575349"/>
    <n v="5"/>
  </r>
  <r>
    <n v="2558"/>
    <s v="مراد زياد عبدالوهاب سعاده الحوامده"/>
    <x v="0"/>
    <d v="2020-03-09T00:00:00"/>
    <d v="2021-01-07T00:00:00"/>
    <n v="1"/>
    <n v="4"/>
    <n v="4"/>
    <n v="3"/>
    <n v="4"/>
    <n v="3"/>
    <n v="2"/>
    <n v="5"/>
    <n v="1"/>
    <n v="1"/>
    <m/>
    <m/>
    <m/>
    <m/>
    <x v="7"/>
    <m/>
    <n v="0.83287671232876714"/>
    <n v="1"/>
  </r>
  <r>
    <n v="4472"/>
    <s v="لينا يحيى مصطفى الفتاح"/>
    <x v="0"/>
    <d v="2010-08-04T00:00:00"/>
    <d v="2021-03-31T00:00:00"/>
    <n v="5"/>
    <n v="4"/>
    <n v="2"/>
    <n v="2"/>
    <n v="2"/>
    <n v="2"/>
    <n v="2"/>
    <n v="2"/>
    <n v="4"/>
    <n v="4"/>
    <m/>
    <m/>
    <m/>
    <m/>
    <x v="0"/>
    <m/>
    <n v="10.663013698630136"/>
    <n v="3"/>
  </r>
  <r>
    <n v="8554"/>
    <s v="زكريا سالم عبد عربيات"/>
    <x v="0"/>
    <d v="2016-11-05T00:00:00"/>
    <d v="2021-02-05T00:00:00"/>
    <n v="3"/>
    <n v="3"/>
    <n v="5"/>
    <n v="2"/>
    <n v="2"/>
    <n v="2"/>
    <n v="2"/>
    <n v="2"/>
    <n v="3"/>
    <n v="5"/>
    <m/>
    <m/>
    <m/>
    <m/>
    <x v="1"/>
    <m/>
    <n v="4.2547945205479456"/>
    <n v="2"/>
  </r>
  <r>
    <n v="4159"/>
    <s v="باسل محمود محمود ملكاوي أبوقديس"/>
    <x v="5"/>
    <d v="2013-04-25T00:00:00"/>
    <d v="2021-02-19T00:00:00"/>
    <n v="3"/>
    <n v="1"/>
    <n v="5"/>
    <n v="2"/>
    <n v="2"/>
    <n v="2"/>
    <n v="2"/>
    <n v="2"/>
    <n v="5"/>
    <n v="1"/>
    <m/>
    <m/>
    <m/>
    <m/>
    <x v="2"/>
    <m/>
    <n v="7.8273972602739725"/>
    <n v="2"/>
  </r>
  <r>
    <n v="8422"/>
    <s v="دانيه يونس علي احمد"/>
    <x v="0"/>
    <d v="2011-11-01T00:00:00"/>
    <d v="2021-02-01T00:00:00"/>
    <n v="4"/>
    <n v="4"/>
    <n v="4"/>
    <n v="2"/>
    <n v="2"/>
    <n v="2"/>
    <n v="2"/>
    <n v="2"/>
    <n v="3"/>
    <n v="2"/>
    <m/>
    <m/>
    <m/>
    <m/>
    <x v="0"/>
    <m/>
    <n v="9.2602739726027394"/>
    <n v="2"/>
  </r>
  <r>
    <n v="3308"/>
    <s v="محمود حسين خير شناق"/>
    <x v="0"/>
    <d v="2019-09-06T00:00:00"/>
    <d v="2021-01-09T00:00:00"/>
    <n v="2"/>
    <n v="5"/>
    <n v="5"/>
    <n v="2"/>
    <n v="2"/>
    <n v="2"/>
    <n v="2"/>
    <n v="2"/>
    <n v="3"/>
    <n v="4"/>
    <m/>
    <m/>
    <m/>
    <m/>
    <x v="0"/>
    <m/>
    <n v="1.3452054794520547"/>
    <n v="1"/>
  </r>
  <r>
    <n v="7630"/>
    <s v="صفوان محمد محمد الشواقفه"/>
    <x v="0"/>
    <d v="2011-07-05T00:00:00"/>
    <d v="2021-02-11T00:00:00"/>
    <n v="3"/>
    <n v="4"/>
    <n v="2"/>
    <n v="2"/>
    <n v="2"/>
    <n v="2"/>
    <n v="2"/>
    <n v="2"/>
    <n v="2"/>
    <n v="1"/>
    <m/>
    <m/>
    <m/>
    <m/>
    <x v="5"/>
    <m/>
    <n v="9.6136986301369856"/>
    <n v="2"/>
  </r>
  <r>
    <n v="4087"/>
    <s v="احمد جمال محمود الدويرى"/>
    <x v="3"/>
    <d v="2016-01-01T00:00:00"/>
    <d v="2021-03-29T00:00:00"/>
    <n v="3"/>
    <n v="5"/>
    <n v="2"/>
    <n v="1"/>
    <n v="5"/>
    <n v="3"/>
    <n v="2"/>
    <n v="5"/>
    <n v="2"/>
    <n v="2"/>
    <m/>
    <m/>
    <m/>
    <m/>
    <x v="6"/>
    <m/>
    <n v="5.2438356164383562"/>
    <n v="3"/>
  </r>
  <r>
    <n v="5199"/>
    <s v="احمد زهير خلف درادكه"/>
    <x v="0"/>
    <d v="2010-04-24T00:00:00"/>
    <d v="2021-04-18T00:00:00"/>
    <n v="2"/>
    <n v="1"/>
    <n v="5"/>
    <n v="3"/>
    <n v="5"/>
    <n v="4"/>
    <n v="2"/>
    <n v="1"/>
    <n v="5"/>
    <n v="1"/>
    <m/>
    <m/>
    <m/>
    <m/>
    <x v="7"/>
    <m/>
    <n v="10.991780821917809"/>
    <n v="4"/>
  </r>
  <r>
    <n v="1068"/>
    <s v="رنيم علي محمود علوه"/>
    <x v="5"/>
    <d v="2013-10-24T00:00:00"/>
    <d v="2021-01-06T00:00:00"/>
    <n v="2"/>
    <n v="3"/>
    <n v="2"/>
    <n v="2"/>
    <n v="2"/>
    <n v="2"/>
    <n v="2"/>
    <n v="1"/>
    <n v="4"/>
    <n v="4"/>
    <m/>
    <m/>
    <m/>
    <m/>
    <x v="7"/>
    <m/>
    <n v="7.2082191780821914"/>
    <n v="1"/>
  </r>
  <r>
    <n v="6401"/>
    <s v="بيان وجيه محمد الناطور عطا"/>
    <x v="5"/>
    <d v="2018-06-13T00:00:00"/>
    <d v="2021-04-16T00:00:00"/>
    <n v="2"/>
    <n v="3"/>
    <n v="4"/>
    <n v="2"/>
    <n v="5"/>
    <n v="1"/>
    <n v="3"/>
    <n v="1"/>
    <n v="1"/>
    <n v="4"/>
    <m/>
    <m/>
    <m/>
    <m/>
    <x v="0"/>
    <m/>
    <n v="2.8438356164383563"/>
    <n v="4"/>
  </r>
  <r>
    <n v="8560"/>
    <s v="غيداء هشام رضوان بني"/>
    <x v="0"/>
    <d v="2017-01-07T00:00:00"/>
    <d v="2021-04-16T00:00:00"/>
    <n v="4"/>
    <n v="2"/>
    <n v="4"/>
    <n v="1"/>
    <n v="4"/>
    <n v="3"/>
    <n v="2"/>
    <n v="4"/>
    <n v="3"/>
    <n v="2"/>
    <m/>
    <m/>
    <m/>
    <m/>
    <x v="0"/>
    <m/>
    <n v="4.2739726027397262"/>
    <n v="4"/>
  </r>
  <r>
    <n v="8725"/>
    <s v="ساره منصور محمد العدمات"/>
    <x v="0"/>
    <d v="2014-04-27T00:00:00"/>
    <d v="2021-04-10T00:00:00"/>
    <n v="3"/>
    <n v="1"/>
    <n v="4"/>
    <n v="3"/>
    <n v="5"/>
    <n v="5"/>
    <n v="1"/>
    <n v="1"/>
    <n v="5"/>
    <n v="1"/>
    <m/>
    <m/>
    <m/>
    <m/>
    <x v="2"/>
    <m/>
    <n v="6.9589041095890414"/>
    <n v="4"/>
  </r>
  <r>
    <n v="8328"/>
    <s v="روان يوسف حسين عبابنه"/>
    <x v="0"/>
    <d v="2013-02-02T00:00:00"/>
    <d v="2021-02-17T00:00:00"/>
    <n v="1"/>
    <n v="1"/>
    <n v="1"/>
    <n v="2"/>
    <n v="3"/>
    <n v="4"/>
    <n v="3"/>
    <n v="1"/>
    <n v="5"/>
    <n v="2"/>
    <m/>
    <m/>
    <m/>
    <m/>
    <x v="3"/>
    <m/>
    <n v="8.0465753424657542"/>
    <n v="2"/>
  </r>
  <r>
    <n v="9921"/>
    <s v="جنان عبدالرحيم حسين جراح"/>
    <x v="0"/>
    <d v="2011-06-03T00:00:00"/>
    <d v="2021-02-22T00:00:00"/>
    <n v="3"/>
    <n v="3"/>
    <n v="4"/>
    <n v="5"/>
    <n v="4"/>
    <n v="1"/>
    <n v="2"/>
    <n v="3"/>
    <n v="5"/>
    <n v="4"/>
    <m/>
    <m/>
    <m/>
    <m/>
    <x v="4"/>
    <m/>
    <n v="9.7315068493150694"/>
    <n v="2"/>
  </r>
  <r>
    <n v="6797"/>
    <s v="نمير محمد مفلح الهدار"/>
    <x v="0"/>
    <d v="2020-02-12T00:00:00"/>
    <d v="2021-02-11T00:00:00"/>
    <n v="1"/>
    <n v="3"/>
    <n v="4"/>
    <n v="1"/>
    <n v="3"/>
    <n v="3"/>
    <n v="2"/>
    <n v="3"/>
    <n v="1"/>
    <n v="1"/>
    <m/>
    <m/>
    <m/>
    <m/>
    <x v="5"/>
    <m/>
    <n v="1"/>
    <n v="2"/>
  </r>
  <r>
    <n v="7918"/>
    <s v="عبدالرحمن محمد علي ربيع المسدي"/>
    <x v="3"/>
    <d v="2017-11-27T00:00:00"/>
    <d v="2021-04-05T00:00:00"/>
    <n v="2"/>
    <n v="5"/>
    <n v="1"/>
    <n v="4"/>
    <n v="2"/>
    <n v="4"/>
    <n v="1"/>
    <n v="5"/>
    <n v="3"/>
    <n v="3"/>
    <m/>
    <m/>
    <m/>
    <m/>
    <x v="6"/>
    <m/>
    <n v="3.3561643835616439"/>
    <n v="4"/>
  </r>
  <r>
    <n v="2284"/>
    <s v="عبدالله حميد الحاج وصفي"/>
    <x v="0"/>
    <d v="2011-07-07T00:00:00"/>
    <d v="2021-01-29T00:00:00"/>
    <n v="1"/>
    <n v="1"/>
    <n v="1"/>
    <n v="2"/>
    <n v="5"/>
    <n v="1"/>
    <n v="2"/>
    <n v="1"/>
    <n v="3"/>
    <n v="2"/>
    <m/>
    <m/>
    <m/>
    <m/>
    <x v="7"/>
    <m/>
    <n v="9.5726027397260278"/>
    <n v="1"/>
  </r>
  <r>
    <n v="3516"/>
    <s v="نور مصطفى الخير الرفاعي العجلوني"/>
    <x v="3"/>
    <d v="2018-01-23T00:00:00"/>
    <d v="2021-05-01T00:00:00"/>
    <n v="5"/>
    <n v="2"/>
    <n v="2"/>
    <n v="2"/>
    <n v="2"/>
    <n v="2"/>
    <n v="2"/>
    <n v="4"/>
    <n v="1"/>
    <n v="1"/>
    <m/>
    <m/>
    <m/>
    <m/>
    <x v="0"/>
    <m/>
    <n v="3.2712328767123289"/>
    <n v="5"/>
  </r>
  <r>
    <n v="2804"/>
    <s v="نور احمد عبداللطيف سعيد"/>
    <x v="0"/>
    <d v="2018-03-04T00:00:00"/>
    <d v="2021-03-31T00:00:00"/>
    <n v="1"/>
    <n v="2"/>
    <n v="2"/>
    <n v="2"/>
    <n v="2"/>
    <n v="1"/>
    <n v="2"/>
    <n v="4"/>
    <n v="1"/>
    <n v="1"/>
    <m/>
    <m/>
    <m/>
    <m/>
    <x v="0"/>
    <m/>
    <n v="3.0767123287671234"/>
    <n v="3"/>
  </r>
  <r>
    <n v="1216"/>
    <s v="وصفي وجيه محمد الردايده"/>
    <x v="0"/>
    <d v="2016-03-25T00:00:00"/>
    <d v="2021-04-14T00:00:00"/>
    <n v="1"/>
    <n v="2"/>
    <n v="2"/>
    <n v="2"/>
    <n v="2"/>
    <n v="2"/>
    <n v="2"/>
    <n v="3"/>
    <n v="3"/>
    <n v="5"/>
    <m/>
    <m/>
    <m/>
    <m/>
    <x v="2"/>
    <m/>
    <n v="5.0575342465753428"/>
    <n v="4"/>
  </r>
  <r>
    <n v="2651"/>
    <s v="أحمد عبدالسلام احمد القواقنه"/>
    <x v="0"/>
    <d v="2012-11-25T00:00:00"/>
    <d v="2021-05-04T00:00:00"/>
    <n v="4"/>
    <n v="2"/>
    <n v="2"/>
    <n v="2"/>
    <n v="2"/>
    <n v="5"/>
    <n v="2"/>
    <n v="3"/>
    <n v="4"/>
    <n v="1"/>
    <m/>
    <m/>
    <m/>
    <m/>
    <x v="0"/>
    <m/>
    <n v="8.4438356164383563"/>
    <n v="5"/>
  </r>
  <r>
    <n v="9385"/>
    <s v="بتول وليد محمد الزعبي"/>
    <x v="0"/>
    <d v="2020-09-03T00:00:00"/>
    <d v="2021-04-19T00:00:00"/>
    <n v="2"/>
    <n v="2"/>
    <n v="2"/>
    <n v="2"/>
    <n v="2"/>
    <n v="5"/>
    <n v="1"/>
    <n v="5"/>
    <n v="4"/>
    <n v="5"/>
    <m/>
    <m/>
    <m/>
    <m/>
    <x v="4"/>
    <m/>
    <n v="0.62465753424657533"/>
    <n v="4"/>
  </r>
  <r>
    <n v="5212"/>
    <s v="محمد اسامه يونس عمر"/>
    <x v="0"/>
    <d v="2015-06-29T00:00:00"/>
    <d v="2021-03-19T00:00:00"/>
    <n v="5"/>
    <n v="5"/>
    <n v="5"/>
    <n v="3"/>
    <n v="1"/>
    <n v="1"/>
    <n v="2"/>
    <n v="4"/>
    <n v="1"/>
    <n v="1"/>
    <m/>
    <m/>
    <m/>
    <m/>
    <x v="5"/>
    <m/>
    <n v="5.7260273972602738"/>
    <n v="3"/>
  </r>
  <r>
    <n v="4333"/>
    <s v="ايثار خالد عمر القاعود"/>
    <x v="3"/>
    <d v="2011-02-05T00:00:00"/>
    <d v="2021-02-15T00:00:00"/>
    <n v="5"/>
    <n v="1"/>
    <n v="2"/>
    <n v="1"/>
    <n v="3"/>
    <n v="3"/>
    <n v="1"/>
    <n v="1"/>
    <n v="2"/>
    <n v="5"/>
    <m/>
    <m/>
    <m/>
    <m/>
    <x v="6"/>
    <m/>
    <n v="10.035616438356165"/>
    <n v="2"/>
  </r>
  <r>
    <n v="6582"/>
    <s v="محمد حسني محمود علاونه"/>
    <x v="3"/>
    <d v="2013-06-06T00:00:00"/>
    <d v="2021-05-01T00:00:00"/>
    <n v="1"/>
    <n v="2"/>
    <n v="2"/>
    <n v="3"/>
    <n v="2"/>
    <n v="1"/>
    <n v="2"/>
    <n v="3"/>
    <n v="5"/>
    <n v="4"/>
    <m/>
    <m/>
    <m/>
    <m/>
    <x v="7"/>
    <m/>
    <n v="7.9068493150684933"/>
    <n v="5"/>
  </r>
  <r>
    <n v="8756"/>
    <s v="أحمد خالد عبدالقادر العزه"/>
    <x v="0"/>
    <d v="2015-01-09T00:00:00"/>
    <d v="2021-02-20T00:00:00"/>
    <n v="2"/>
    <n v="1"/>
    <n v="5"/>
    <n v="1"/>
    <n v="4"/>
    <n v="5"/>
    <n v="2"/>
    <n v="4"/>
    <n v="4"/>
    <n v="4"/>
    <m/>
    <m/>
    <m/>
    <m/>
    <x v="0"/>
    <m/>
    <n v="6.1205479452054794"/>
    <n v="2"/>
  </r>
  <r>
    <n v="7573"/>
    <s v="احمد خالد عبدالله الله"/>
    <x v="0"/>
    <d v="2016-12-22T00:00:00"/>
    <d v="2021-02-10T00:00:00"/>
    <n v="2"/>
    <n v="4"/>
    <n v="5"/>
    <n v="4"/>
    <n v="2"/>
    <n v="2"/>
    <n v="2"/>
    <n v="1"/>
    <n v="4"/>
    <n v="3"/>
    <m/>
    <m/>
    <m/>
    <m/>
    <x v="0"/>
    <m/>
    <n v="4.13972602739726"/>
    <n v="2"/>
  </r>
  <r>
    <n v="4638"/>
    <s v="حسام نعمان عبد"/>
    <x v="0"/>
    <d v="2012-11-20T00:00:00"/>
    <d v="2021-01-25T00:00:00"/>
    <n v="1"/>
    <n v="4"/>
    <n v="4"/>
    <n v="3"/>
    <n v="5"/>
    <n v="4"/>
    <n v="2"/>
    <n v="4"/>
    <n v="4"/>
    <n v="2"/>
    <m/>
    <m/>
    <m/>
    <m/>
    <x v="2"/>
    <m/>
    <n v="8.1863013698630134"/>
    <n v="1"/>
  </r>
  <r>
    <n v="5521"/>
    <s v="خالد موسى الرفاعي أتاسي منصور"/>
    <x v="0"/>
    <d v="2020-09-18T00:00:00"/>
    <d v="2021-01-18T00:00:00"/>
    <n v="5"/>
    <n v="3"/>
    <n v="1"/>
    <n v="4"/>
    <n v="2"/>
    <n v="1"/>
    <n v="2"/>
    <n v="4"/>
    <n v="1"/>
    <n v="3"/>
    <m/>
    <m/>
    <m/>
    <m/>
    <x v="0"/>
    <m/>
    <n v="0.33424657534246577"/>
    <n v="1"/>
  </r>
  <r>
    <n v="2009"/>
    <s v="ايمن يحيى غالب احمد"/>
    <x v="3"/>
    <d v="2013-11-13T00:00:00"/>
    <d v="2021-02-01T00:00:00"/>
    <n v="1"/>
    <n v="1"/>
    <n v="2"/>
    <n v="4"/>
    <n v="3"/>
    <n v="4"/>
    <n v="2"/>
    <n v="5"/>
    <n v="5"/>
    <n v="3"/>
    <m/>
    <m/>
    <m/>
    <m/>
    <x v="4"/>
    <m/>
    <n v="7.2246575342465755"/>
    <n v="2"/>
  </r>
  <r>
    <n v="7746"/>
    <s v="زكريا محمدصبري مصطفى عمايره"/>
    <x v="0"/>
    <d v="2011-03-27T00:00:00"/>
    <d v="2021-04-01T00:00:00"/>
    <n v="2"/>
    <n v="2"/>
    <n v="4"/>
    <n v="3"/>
    <n v="1"/>
    <n v="1"/>
    <n v="3"/>
    <n v="5"/>
    <n v="5"/>
    <n v="3"/>
    <m/>
    <m/>
    <m/>
    <m/>
    <x v="5"/>
    <m/>
    <n v="10.021917808219179"/>
    <n v="4"/>
  </r>
  <r>
    <n v="8837"/>
    <s v="عبدالواحد الدين محمد ابوشقره"/>
    <x v="0"/>
    <d v="2019-03-23T00:00:00"/>
    <d v="2021-03-24T00:00:00"/>
    <n v="3"/>
    <n v="4"/>
    <n v="3"/>
    <n v="4"/>
    <n v="1"/>
    <n v="4"/>
    <n v="2"/>
    <n v="5"/>
    <n v="5"/>
    <n v="2"/>
    <m/>
    <m/>
    <m/>
    <m/>
    <x v="6"/>
    <m/>
    <n v="2.0054794520547947"/>
    <n v="3"/>
  </r>
  <r>
    <n v="7217"/>
    <s v="محي سامي محمد العلواني بكر"/>
    <x v="0"/>
    <d v="2015-11-11T00:00:00"/>
    <d v="2021-05-16T00:00:00"/>
    <n v="3"/>
    <n v="1"/>
    <n v="3"/>
    <n v="4"/>
    <n v="5"/>
    <n v="3"/>
    <n v="2"/>
    <n v="5"/>
    <n v="1"/>
    <n v="4"/>
    <m/>
    <m/>
    <m/>
    <m/>
    <x v="7"/>
    <m/>
    <n v="5.515068493150685"/>
    <n v="5"/>
  </r>
  <r>
    <n v="5887"/>
    <s v="اياس نبيل جابر بني"/>
    <x v="0"/>
    <d v="2011-11-29T00:00:00"/>
    <d v="2021-05-11T00:00:00"/>
    <n v="2"/>
    <n v="5"/>
    <n v="5"/>
    <n v="2"/>
    <n v="3"/>
    <n v="4"/>
    <n v="2"/>
    <n v="2"/>
    <n v="4"/>
    <n v="2"/>
    <m/>
    <m/>
    <m/>
    <m/>
    <x v="0"/>
    <m/>
    <n v="9.4547945205479458"/>
    <n v="5"/>
  </r>
  <r>
    <n v="1056"/>
    <s v="خالد مهند علي الجغيمي"/>
    <x v="0"/>
    <d v="2020-05-08T00:00:00"/>
    <d v="2021-03-12T00:00:00"/>
    <n v="3"/>
    <n v="4"/>
    <n v="4"/>
    <n v="2"/>
    <n v="3"/>
    <n v="5"/>
    <n v="2"/>
    <n v="5"/>
    <n v="5"/>
    <n v="2"/>
    <m/>
    <m/>
    <m/>
    <m/>
    <x v="1"/>
    <m/>
    <n v="0.84383561643835614"/>
    <n v="3"/>
  </r>
  <r>
    <n v="8351"/>
    <s v="أزهر رسمي محمد الحنيفات"/>
    <x v="0"/>
    <d v="2019-11-19T00:00:00"/>
    <d v="2021-02-11T00:00:00"/>
    <n v="1"/>
    <n v="4"/>
    <n v="4"/>
    <n v="4"/>
    <n v="2"/>
    <n v="2"/>
    <n v="2"/>
    <n v="1"/>
    <n v="1"/>
    <n v="1"/>
    <m/>
    <m/>
    <m/>
    <m/>
    <x v="2"/>
    <m/>
    <n v="1.2328767123287672"/>
    <n v="2"/>
  </r>
  <r>
    <n v="2955"/>
    <s v="الاء سعيد موسى مرعي"/>
    <x v="0"/>
    <d v="2019-03-20T00:00:00"/>
    <d v="2021-04-16T00:00:00"/>
    <n v="3"/>
    <n v="2"/>
    <n v="2"/>
    <n v="1"/>
    <n v="2"/>
    <n v="5"/>
    <n v="2"/>
    <n v="4"/>
    <n v="3"/>
    <n v="5"/>
    <m/>
    <m/>
    <m/>
    <m/>
    <x v="0"/>
    <m/>
    <n v="2.0767123287671234"/>
    <n v="4"/>
  </r>
  <r>
    <n v="9597"/>
    <s v="بيان عمر محمد"/>
    <x v="0"/>
    <d v="2020-01-31T00:00:00"/>
    <d v="2021-02-25T00:00:00"/>
    <n v="3"/>
    <n v="3"/>
    <n v="5"/>
    <n v="3"/>
    <n v="4"/>
    <n v="1"/>
    <n v="3"/>
    <n v="4"/>
    <n v="2"/>
    <n v="1"/>
    <m/>
    <m/>
    <m/>
    <m/>
    <x v="4"/>
    <m/>
    <n v="1.0712328767123287"/>
    <n v="2"/>
  </r>
  <r>
    <n v="2022"/>
    <s v="لين بسام رشيد الزعبي"/>
    <x v="0"/>
    <d v="2018-02-01T00:00:00"/>
    <d v="2021-05-11T00:00:00"/>
    <n v="1"/>
    <n v="5"/>
    <n v="5"/>
    <n v="2"/>
    <n v="5"/>
    <n v="2"/>
    <n v="2"/>
    <n v="1"/>
    <n v="2"/>
    <n v="3"/>
    <m/>
    <m/>
    <m/>
    <m/>
    <x v="5"/>
    <m/>
    <n v="3.2739726027397262"/>
    <n v="5"/>
  </r>
  <r>
    <n v="5562"/>
    <s v="هيثم خالد فلاح عيسى"/>
    <x v="3"/>
    <d v="2015-12-03T00:00:00"/>
    <d v="2021-03-28T00:00:00"/>
    <n v="5"/>
    <n v="1"/>
    <n v="4"/>
    <n v="4"/>
    <n v="4"/>
    <n v="2"/>
    <n v="2"/>
    <n v="4"/>
    <n v="1"/>
    <n v="5"/>
    <m/>
    <m/>
    <m/>
    <m/>
    <x v="6"/>
    <m/>
    <n v="5.3205479452054796"/>
    <n v="3"/>
  </r>
  <r>
    <n v="9942"/>
    <s v="صبحيه ابراهيم فارس إبراهيم"/>
    <x v="0"/>
    <d v="2016-12-01T00:00:00"/>
    <d v="2021-02-04T00:00:00"/>
    <n v="5"/>
    <n v="4"/>
    <n v="4"/>
    <n v="3"/>
    <n v="3"/>
    <n v="4"/>
    <n v="2"/>
    <n v="1"/>
    <n v="1"/>
    <n v="5"/>
    <m/>
    <m/>
    <m/>
    <m/>
    <x v="7"/>
    <m/>
    <n v="4.1808219178082195"/>
    <n v="2"/>
  </r>
  <r>
    <n v="6088"/>
    <s v="طارق محمد يونس العلمي"/>
    <x v="0"/>
    <d v="2015-06-08T00:00:00"/>
    <d v="2021-02-16T00:00:00"/>
    <n v="5"/>
    <n v="2"/>
    <n v="3"/>
    <n v="2"/>
    <n v="3"/>
    <n v="1"/>
    <n v="1"/>
    <n v="5"/>
    <n v="5"/>
    <n v="5"/>
    <m/>
    <m/>
    <m/>
    <m/>
    <x v="0"/>
    <m/>
    <n v="5.6986301369863011"/>
    <n v="2"/>
  </r>
  <r>
    <n v="6264"/>
    <s v="فارس بسام محمد هياجنه بطاينة"/>
    <x v="0"/>
    <d v="2015-10-02T00:00:00"/>
    <d v="2021-02-06T00:00:00"/>
    <n v="3"/>
    <n v="1"/>
    <n v="5"/>
    <n v="3"/>
    <n v="1"/>
    <n v="1"/>
    <n v="2"/>
    <n v="5"/>
    <n v="3"/>
    <n v="3"/>
    <m/>
    <m/>
    <m/>
    <m/>
    <x v="1"/>
    <m/>
    <n v="5.353424657534247"/>
    <n v="2"/>
  </r>
  <r>
    <n v="5587"/>
    <s v="آية أحمد احمد الدين"/>
    <x v="0"/>
    <d v="2011-09-20T00:00:00"/>
    <d v="2021-03-17T00:00:00"/>
    <n v="2"/>
    <n v="4"/>
    <n v="4"/>
    <n v="5"/>
    <n v="2"/>
    <n v="2"/>
    <n v="2"/>
    <n v="2"/>
    <n v="1"/>
    <n v="2"/>
    <m/>
    <m/>
    <m/>
    <m/>
    <x v="2"/>
    <m/>
    <n v="9.4958904109589035"/>
    <n v="3"/>
  </r>
  <r>
    <n v="5851"/>
    <s v="ماجد وائل محي عبيدات"/>
    <x v="0"/>
    <d v="2020-05-31T00:00:00"/>
    <d v="2021-03-20T00:00:00"/>
    <n v="2"/>
    <n v="4"/>
    <n v="3"/>
    <n v="5"/>
    <n v="4"/>
    <n v="3"/>
    <n v="2"/>
    <n v="2"/>
    <n v="5"/>
    <n v="2"/>
    <m/>
    <m/>
    <m/>
    <m/>
    <x v="3"/>
    <m/>
    <n v="0.80273972602739729"/>
    <n v="3"/>
  </r>
  <r>
    <n v="9991"/>
    <s v="اسيل زياد محمد الفاضل"/>
    <x v="0"/>
    <d v="2010-12-22T00:00:00"/>
    <d v="2021-04-01T00:00:00"/>
    <n v="5"/>
    <n v="3"/>
    <n v="1"/>
    <n v="5"/>
    <n v="4"/>
    <n v="5"/>
    <n v="2"/>
    <n v="2"/>
    <n v="1"/>
    <n v="2"/>
    <m/>
    <m/>
    <m/>
    <m/>
    <x v="4"/>
    <m/>
    <n v="10.282191780821918"/>
    <n v="4"/>
  </r>
  <r>
    <n v="3068"/>
    <s v="عبدالله ياسين محمد الغامدي"/>
    <x v="3"/>
    <d v="2013-06-13T00:00:00"/>
    <d v="2021-02-24T00:00:00"/>
    <n v="3"/>
    <n v="4"/>
    <n v="1"/>
    <n v="2"/>
    <n v="5"/>
    <n v="5"/>
    <n v="2"/>
    <n v="1"/>
    <n v="3"/>
    <n v="5"/>
    <m/>
    <m/>
    <m/>
    <m/>
    <x v="5"/>
    <m/>
    <n v="7.7068493150684931"/>
    <n v="2"/>
  </r>
  <r>
    <n v="1364"/>
    <s v="احمد عبدالرحمن مساعد الصمادى افتيحه"/>
    <x v="5"/>
    <d v="2011-03-05T00:00:00"/>
    <d v="2021-01-22T00:00:00"/>
    <n v="5"/>
    <n v="2"/>
    <n v="5"/>
    <n v="2"/>
    <n v="2"/>
    <n v="1"/>
    <n v="2"/>
    <n v="5"/>
    <n v="4"/>
    <n v="5"/>
    <m/>
    <m/>
    <m/>
    <m/>
    <x v="6"/>
    <m/>
    <n v="9.8931506849315074"/>
    <n v="1"/>
  </r>
  <r>
    <n v="9900"/>
    <s v="فاطمه سالم ابراهيم زكي"/>
    <x v="0"/>
    <d v="2017-03-01T00:00:00"/>
    <d v="2021-04-28T00:00:00"/>
    <n v="2"/>
    <n v="2"/>
    <n v="3"/>
    <n v="2"/>
    <n v="3"/>
    <n v="1"/>
    <n v="2"/>
    <n v="4"/>
    <n v="1"/>
    <n v="5"/>
    <m/>
    <m/>
    <m/>
    <m/>
    <x v="7"/>
    <m/>
    <n v="4.161643835616438"/>
    <n v="4"/>
  </r>
  <r>
    <n v="4349"/>
    <s v="مساعد حسين احمد العمرى"/>
    <x v="3"/>
    <d v="2020-07-15T00:00:00"/>
    <d v="2021-02-15T00:00:00"/>
    <n v="2"/>
    <n v="3"/>
    <n v="3"/>
    <n v="2"/>
    <n v="3"/>
    <n v="2"/>
    <n v="1"/>
    <n v="3"/>
    <n v="2"/>
    <n v="2"/>
    <m/>
    <m/>
    <m/>
    <m/>
    <x v="7"/>
    <m/>
    <n v="0.58904109589041098"/>
    <n v="2"/>
  </r>
  <r>
    <n v="2884"/>
    <s v="صهيب فخرى حسين الربضي مصطفى"/>
    <x v="0"/>
    <d v="2012-05-30T00:00:00"/>
    <d v="2021-01-30T00:00:00"/>
    <n v="5"/>
    <n v="2"/>
    <n v="4"/>
    <n v="1"/>
    <n v="2"/>
    <n v="5"/>
    <n v="2"/>
    <n v="2"/>
    <n v="3"/>
    <n v="2"/>
    <m/>
    <m/>
    <m/>
    <m/>
    <x v="0"/>
    <m/>
    <n v="8.6767123287671239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>
  <location ref="C57:D64" firstHeaderRow="1" firstDataRow="1" firstDataCol="1"/>
  <pivotFields count="23">
    <pivotField showAll="0"/>
    <pivotField dataField="1" showAll="0"/>
    <pivotField axis="axisRow" showAll="0">
      <items count="8">
        <item x="4"/>
        <item x="1"/>
        <item x="5"/>
        <item x="3"/>
        <item m="1" x="6"/>
        <item x="2"/>
        <item x="0"/>
        <item t="default"/>
      </items>
    </pivotField>
    <pivotField numFmtId="14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Items count="1">
    <i/>
  </colItems>
  <dataFields count="1">
    <dataField name="Count of الإسم" fld="1" subtotal="count" baseField="0" baseItem="0"/>
  </dataFields>
  <chartFormats count="1"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C71:D80" firstHeaderRow="1" firstDataRow="1" firstDataCol="1"/>
  <pivotFields count="23">
    <pivotField showAll="0"/>
    <pivotField dataField="1" showAll="0"/>
    <pivotField showAll="0"/>
    <pivotField numFmtId="14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7"/>
        <item x="2"/>
        <item x="1"/>
        <item x="0"/>
        <item x="5"/>
        <item x="3"/>
        <item x="6"/>
        <item x="4"/>
        <item t="default"/>
      </items>
    </pivotField>
    <pivotField showAll="0"/>
    <pivotField numFmtId="164" showAll="0"/>
    <pivotField showAll="0"/>
  </pivotFields>
  <rowFields count="1">
    <field x="19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الإسم" fld="1" subtotal="count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3" name="Table3" displayName="Table3" ref="A1:W159" totalsRowShown="0" headerRowDxfId="15">
  <autoFilter ref="A1:W159"/>
  <tableColumns count="23">
    <tableColumn id="1" name="الرقم الوظيفي"/>
    <tableColumn id="2" name="الإسم"/>
    <tableColumn id="3" name="القسم"/>
    <tableColumn id="4" name="تاريخ المباشرة" dataDxfId="14"/>
    <tableColumn id="5" name="تاريخ المغادرة" dataDxfId="13"/>
    <tableColumn id="6" name="هل مكان العمل مناسب صحياً وعملياً ؟" dataDxfId="12"/>
    <tableColumn id="7" name="هل لديك إطلاع بالسياسات والأجراءات وهل ترى أنها مناسبة وعادلة؟" dataDxfId="11"/>
    <tableColumn id="8" name="هل  الرواتب المميزات الممنوحة لك جيدة وتكافئ وزن المهام المكلة إليك؟" dataDxfId="10"/>
    <tableColumn id="9" name="هل ترى أن الشركة تولي اهتماماً بالموظفين؟" dataDxfId="9"/>
    <tableColumn id="10" name="هل تلقيت الدعم المناسب من مديرك المباشر ؟" dataDxfId="8"/>
    <tableColumn id="11" name="كيف ترى توجهات الشركة الإستراتيجية وقدرتها على التغيير؟" dataDxfId="7"/>
    <tableColumn id="12" name="هل تلقيت التدريب المناسب؟" dataDxfId="6"/>
    <tableColumn id="13" name="هل كان لديك وضوح تام بالمهام والمسؤوليات الموكلة إليك ؟" dataDxfId="5"/>
    <tableColumn id="14" name="هل حصلت على فرصة الزيادة والترقية بطريقة عادلة ومنصفة ؟" dataDxfId="4"/>
    <tableColumn id="15" name="مدى التعاون والعلاقات البنائة بين فريق العمل." dataDxfId="3"/>
    <tableColumn id="16" name="ما هو أكثر شيء أعجبك في العمل مع الشركة ؟"/>
    <tableColumn id="17" name="ما هو أكثر شيء لم يعجبك في العمل مع الشركة ؟"/>
    <tableColumn id="18" name="ماذا تقترح لتطوير بيئة العمل في قسمك"/>
    <tableColumn id="19" name="ماذا تقترح لتطوير بيئة العمل في الشركة"/>
    <tableColumn id="20" name="ما هو السبب الفعلي الذي جعلك تترك تغادر الشركة"/>
    <tableColumn id="21" name="أسباب أخرى"/>
    <tableColumn id="22" name="العمر بالشركة" dataCellStyle="Comma">
      <calculatedColumnFormula>(Table3[[#This Row],[تاريخ المغادرة]]-Table3[[#This Row],[تاريخ المباشرة]])/365</calculatedColumnFormula>
    </tableColumn>
    <tableColumn id="23" name="Month" dataDxfId="2">
      <calculatedColumnFormula>MONTH(Table3[[#This Row],[تاريخ المغادرة]])</calculatedColumnFormula>
    </tableColumn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N829" totalsRowShown="0">
  <autoFilter ref="A1:N829"/>
  <tableColumns count="14">
    <tableColumn id="1" name="الرقم الوظيفي"/>
    <tableColumn id="2" name="الإسم"/>
    <tableColumn id="3" name="الجنسية"/>
    <tableColumn id="4" name="تاريخ الميلاد" dataDxfId="1"/>
    <tableColumn id="5" name="تاريخ المباشرة" dataDxfId="0"/>
    <tableColumn id="6" name="الوظيفة"/>
    <tableColumn id="7" name="القسم"/>
    <tableColumn id="8" name="رقم الجوال"/>
    <tableColumn id="9" name="رقم الهوية"/>
    <tableColumn id="10" name="الأساسي"/>
    <tableColumn id="11" name="بدل السكن"/>
    <tableColumn id="12" name="بدل النقل"/>
    <tableColumn id="13" name="الإجمالي"/>
    <tableColumn id="14" name="تقييم الأداء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E2:AO53"/>
  <sheetViews>
    <sheetView showGridLines="0" rightToLeft="1" workbookViewId="0">
      <selection activeCell="AO46" sqref="AO46:AO53"/>
    </sheetView>
  </sheetViews>
  <sheetFormatPr defaultColWidth="5.5703125" defaultRowHeight="15" x14ac:dyDescent="0.25"/>
  <cols>
    <col min="5" max="5" width="1.28515625" customWidth="1"/>
    <col min="35" max="35" width="1.28515625" customWidth="1"/>
  </cols>
  <sheetData>
    <row r="2" spans="5:35" x14ac:dyDescent="0.25">
      <c r="E2" s="92" t="s">
        <v>43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</row>
    <row r="3" spans="5:35" ht="27" customHeight="1" thickBot="1" x14ac:dyDescent="0.3"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5:35" ht="21" customHeight="1" x14ac:dyDescent="0.25">
      <c r="E4" s="49" t="s">
        <v>10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1"/>
    </row>
    <row r="5" spans="5:35" ht="5.25" customHeight="1" x14ac:dyDescent="0.25">
      <c r="E5" s="1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3"/>
    </row>
    <row r="6" spans="5:35" x14ac:dyDescent="0.25">
      <c r="E6" s="14"/>
      <c r="F6" s="38" t="s">
        <v>0</v>
      </c>
      <c r="G6" s="39"/>
      <c r="H6" s="42"/>
      <c r="I6" s="44"/>
      <c r="J6" s="8"/>
      <c r="K6" s="38" t="s">
        <v>2</v>
      </c>
      <c r="L6" s="39"/>
      <c r="M6" s="42" t="str">
        <f>IFERROR(VLOOKUP(H6,Table2[],2,0),"")</f>
        <v/>
      </c>
      <c r="N6" s="43"/>
      <c r="O6" s="43"/>
      <c r="P6" s="44"/>
      <c r="Q6" s="8"/>
      <c r="R6" s="38" t="s">
        <v>4</v>
      </c>
      <c r="S6" s="39"/>
      <c r="T6" s="42" t="str">
        <f>IFERROR(VLOOKUP(H6,Table2[],7,0),"")</f>
        <v/>
      </c>
      <c r="U6" s="43"/>
      <c r="V6" s="44"/>
      <c r="W6" s="8"/>
      <c r="X6" s="38" t="s">
        <v>6</v>
      </c>
      <c r="Y6" s="39"/>
      <c r="Z6" s="48" t="str">
        <f>IFERROR(VLOOKUP(H6,Table2[],5,0),"")</f>
        <v/>
      </c>
      <c r="AA6" s="55"/>
      <c r="AB6" s="56"/>
      <c r="AC6" s="8"/>
      <c r="AD6" s="38" t="s">
        <v>8</v>
      </c>
      <c r="AE6" s="39"/>
      <c r="AF6" s="48"/>
      <c r="AG6" s="43"/>
      <c r="AH6" s="44"/>
      <c r="AI6" s="15"/>
    </row>
    <row r="7" spans="5:35" x14ac:dyDescent="0.25">
      <c r="E7" s="14"/>
      <c r="F7" s="40" t="s">
        <v>1</v>
      </c>
      <c r="G7" s="41"/>
      <c r="H7" s="45"/>
      <c r="I7" s="47"/>
      <c r="J7" s="8"/>
      <c r="K7" s="40" t="s">
        <v>3</v>
      </c>
      <c r="L7" s="41"/>
      <c r="M7" s="45"/>
      <c r="N7" s="46"/>
      <c r="O7" s="46"/>
      <c r="P7" s="47"/>
      <c r="Q7" s="8"/>
      <c r="R7" s="40" t="s">
        <v>5</v>
      </c>
      <c r="S7" s="41"/>
      <c r="T7" s="45"/>
      <c r="U7" s="46"/>
      <c r="V7" s="47"/>
      <c r="W7" s="8"/>
      <c r="X7" s="40" t="s">
        <v>7</v>
      </c>
      <c r="Y7" s="41"/>
      <c r="Z7" s="57"/>
      <c r="AA7" s="58"/>
      <c r="AB7" s="59"/>
      <c r="AC7" s="8"/>
      <c r="AD7" s="40" t="s">
        <v>9</v>
      </c>
      <c r="AE7" s="41"/>
      <c r="AF7" s="45"/>
      <c r="AG7" s="46"/>
      <c r="AH7" s="47"/>
      <c r="AI7" s="15"/>
    </row>
    <row r="8" spans="5:35" ht="5.25" customHeight="1" x14ac:dyDescent="0.25">
      <c r="E8" s="1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7"/>
    </row>
    <row r="9" spans="5:35" x14ac:dyDescent="0.25">
      <c r="E9" s="14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15"/>
    </row>
    <row r="10" spans="5:35" ht="29.25" customHeight="1" x14ac:dyDescent="0.25">
      <c r="E10" s="14"/>
      <c r="F10" s="60" t="s">
        <v>11</v>
      </c>
      <c r="G10" s="60"/>
      <c r="H10" s="60"/>
      <c r="I10" s="60"/>
      <c r="J10" s="60"/>
      <c r="K10" s="60"/>
      <c r="L10" s="60"/>
      <c r="M10" s="61" t="s">
        <v>12</v>
      </c>
      <c r="N10" s="61"/>
      <c r="O10" s="61"/>
      <c r="P10" s="61"/>
      <c r="Q10" s="61"/>
      <c r="R10" s="61"/>
      <c r="S10" s="61"/>
      <c r="T10" s="8"/>
      <c r="U10" s="94" t="s">
        <v>23</v>
      </c>
      <c r="V10" s="94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 t="s">
        <v>24</v>
      </c>
      <c r="AI10" s="15"/>
    </row>
    <row r="11" spans="5:35" x14ac:dyDescent="0.25">
      <c r="E11" s="14"/>
      <c r="F11" s="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"/>
      <c r="T11" s="8"/>
      <c r="U11" s="1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2"/>
      <c r="AI11" s="15"/>
    </row>
    <row r="12" spans="5:35" x14ac:dyDescent="0.25">
      <c r="E12" s="14"/>
      <c r="F12" s="7"/>
      <c r="G12" s="36"/>
      <c r="H12" s="52" t="s">
        <v>13</v>
      </c>
      <c r="I12" s="53"/>
      <c r="J12" s="53"/>
      <c r="K12" s="53"/>
      <c r="L12" s="53"/>
      <c r="M12" s="53"/>
      <c r="N12" s="53"/>
      <c r="O12" s="53"/>
      <c r="P12" s="53"/>
      <c r="Q12" s="53"/>
      <c r="R12" s="54"/>
      <c r="S12" s="9"/>
      <c r="T12" s="8"/>
      <c r="U12" s="7"/>
      <c r="V12" s="82" t="s">
        <v>25</v>
      </c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9"/>
      <c r="AI12" s="15"/>
    </row>
    <row r="13" spans="5:35" x14ac:dyDescent="0.25">
      <c r="E13" s="14"/>
      <c r="F13" s="7"/>
      <c r="G13" s="37"/>
      <c r="H13" s="33" t="s">
        <v>44</v>
      </c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9"/>
      <c r="T13" s="8"/>
      <c r="U13" s="7"/>
      <c r="V13" s="82" t="s">
        <v>28</v>
      </c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9"/>
      <c r="AI13" s="15"/>
    </row>
    <row r="14" spans="5:35" ht="6.75" customHeight="1" x14ac:dyDescent="0.25">
      <c r="E14" s="14"/>
      <c r="F14" s="7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9"/>
      <c r="T14" s="8"/>
      <c r="U14" s="7"/>
      <c r="V14" s="83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5"/>
      <c r="AH14" s="9"/>
      <c r="AI14" s="15"/>
    </row>
    <row r="15" spans="5:35" x14ac:dyDescent="0.25">
      <c r="E15" s="14"/>
      <c r="F15" s="7"/>
      <c r="G15" s="36"/>
      <c r="H15" s="52" t="s">
        <v>14</v>
      </c>
      <c r="I15" s="53"/>
      <c r="J15" s="53"/>
      <c r="K15" s="53"/>
      <c r="L15" s="53"/>
      <c r="M15" s="53"/>
      <c r="N15" s="53"/>
      <c r="O15" s="53"/>
      <c r="P15" s="53"/>
      <c r="Q15" s="53"/>
      <c r="R15" s="54"/>
      <c r="S15" s="9"/>
      <c r="T15" s="8"/>
      <c r="U15" s="7"/>
      <c r="V15" s="86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8"/>
      <c r="AH15" s="9"/>
      <c r="AI15" s="15"/>
    </row>
    <row r="16" spans="5:35" x14ac:dyDescent="0.25">
      <c r="E16" s="14"/>
      <c r="F16" s="7"/>
      <c r="G16" s="37"/>
      <c r="H16" s="33" t="s">
        <v>45</v>
      </c>
      <c r="I16" s="34"/>
      <c r="J16" s="34"/>
      <c r="K16" s="34"/>
      <c r="L16" s="34"/>
      <c r="M16" s="34"/>
      <c r="N16" s="34"/>
      <c r="O16" s="34"/>
      <c r="P16" s="34"/>
      <c r="Q16" s="34"/>
      <c r="R16" s="35"/>
      <c r="S16" s="9"/>
      <c r="T16" s="8"/>
      <c r="U16" s="7"/>
      <c r="V16" s="89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1"/>
      <c r="AH16" s="9"/>
      <c r="AI16" s="15"/>
    </row>
    <row r="17" spans="5:35" ht="6.75" customHeight="1" x14ac:dyDescent="0.25">
      <c r="E17" s="14"/>
      <c r="F17" s="7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9"/>
      <c r="T17" s="8"/>
      <c r="U17" s="7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9"/>
      <c r="AI17" s="15"/>
    </row>
    <row r="18" spans="5:35" x14ac:dyDescent="0.25">
      <c r="E18" s="14"/>
      <c r="F18" s="7"/>
      <c r="G18" s="36"/>
      <c r="H18" s="52" t="s">
        <v>15</v>
      </c>
      <c r="I18" s="53"/>
      <c r="J18" s="53"/>
      <c r="K18" s="53"/>
      <c r="L18" s="53"/>
      <c r="M18" s="53"/>
      <c r="N18" s="53"/>
      <c r="O18" s="53"/>
      <c r="P18" s="53"/>
      <c r="Q18" s="53"/>
      <c r="R18" s="54"/>
      <c r="S18" s="9"/>
      <c r="T18" s="8"/>
      <c r="U18" s="7"/>
      <c r="V18" s="82" t="s">
        <v>26</v>
      </c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9"/>
      <c r="AI18" s="15"/>
    </row>
    <row r="19" spans="5:35" x14ac:dyDescent="0.25">
      <c r="E19" s="14"/>
      <c r="F19" s="7"/>
      <c r="G19" s="37"/>
      <c r="H19" s="33" t="s">
        <v>46</v>
      </c>
      <c r="I19" s="34"/>
      <c r="J19" s="34"/>
      <c r="K19" s="34"/>
      <c r="L19" s="34"/>
      <c r="M19" s="34"/>
      <c r="N19" s="34"/>
      <c r="O19" s="34"/>
      <c r="P19" s="34"/>
      <c r="Q19" s="34"/>
      <c r="R19" s="35"/>
      <c r="S19" s="9"/>
      <c r="T19" s="8"/>
      <c r="U19" s="7"/>
      <c r="V19" s="82" t="s">
        <v>27</v>
      </c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9"/>
      <c r="AI19" s="15"/>
    </row>
    <row r="20" spans="5:35" ht="6.75" customHeight="1" x14ac:dyDescent="0.25">
      <c r="E20" s="14"/>
      <c r="F20" s="7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9"/>
      <c r="T20" s="8"/>
      <c r="U20" s="7"/>
      <c r="V20" s="83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5"/>
      <c r="AH20" s="9"/>
      <c r="AI20" s="15"/>
    </row>
    <row r="21" spans="5:35" x14ac:dyDescent="0.25">
      <c r="E21" s="14"/>
      <c r="F21" s="7"/>
      <c r="G21" s="36"/>
      <c r="H21" s="52" t="s">
        <v>16</v>
      </c>
      <c r="I21" s="53"/>
      <c r="J21" s="53"/>
      <c r="K21" s="53"/>
      <c r="L21" s="53"/>
      <c r="M21" s="53"/>
      <c r="N21" s="53"/>
      <c r="O21" s="53"/>
      <c r="P21" s="53"/>
      <c r="Q21" s="53"/>
      <c r="R21" s="54"/>
      <c r="S21" s="9"/>
      <c r="T21" s="8"/>
      <c r="U21" s="7"/>
      <c r="V21" s="86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8"/>
      <c r="AH21" s="9"/>
      <c r="AI21" s="15"/>
    </row>
    <row r="22" spans="5:35" x14ac:dyDescent="0.25">
      <c r="E22" s="14"/>
      <c r="F22" s="7"/>
      <c r="G22" s="37"/>
      <c r="H22" s="33" t="s">
        <v>47</v>
      </c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9"/>
      <c r="T22" s="8"/>
      <c r="U22" s="7"/>
      <c r="V22" s="89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1"/>
      <c r="AH22" s="9"/>
      <c r="AI22" s="15"/>
    </row>
    <row r="23" spans="5:35" ht="6.75" customHeight="1" x14ac:dyDescent="0.25">
      <c r="E23" s="14"/>
      <c r="F23" s="7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9"/>
      <c r="T23" s="8"/>
      <c r="U23" s="7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  <c r="AI23" s="15"/>
    </row>
    <row r="24" spans="5:35" x14ac:dyDescent="0.25">
      <c r="E24" s="14"/>
      <c r="F24" s="7"/>
      <c r="G24" s="36"/>
      <c r="H24" s="52" t="s">
        <v>17</v>
      </c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9"/>
      <c r="T24" s="8"/>
      <c r="U24" s="7"/>
      <c r="V24" s="82" t="s">
        <v>29</v>
      </c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9"/>
      <c r="AI24" s="15"/>
    </row>
    <row r="25" spans="5:35" x14ac:dyDescent="0.25">
      <c r="E25" s="14"/>
      <c r="F25" s="7"/>
      <c r="G25" s="37"/>
      <c r="H25" s="33" t="s">
        <v>48</v>
      </c>
      <c r="I25" s="34"/>
      <c r="J25" s="34"/>
      <c r="K25" s="34"/>
      <c r="L25" s="34"/>
      <c r="M25" s="34"/>
      <c r="N25" s="34"/>
      <c r="O25" s="34"/>
      <c r="P25" s="34"/>
      <c r="Q25" s="34"/>
      <c r="R25" s="35"/>
      <c r="S25" s="9"/>
      <c r="T25" s="8"/>
      <c r="U25" s="7"/>
      <c r="V25" s="82" t="s">
        <v>30</v>
      </c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9"/>
      <c r="AI25" s="15"/>
    </row>
    <row r="26" spans="5:35" ht="6.75" customHeight="1" x14ac:dyDescent="0.25">
      <c r="E26" s="14"/>
      <c r="F26" s="7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9"/>
      <c r="T26" s="8"/>
      <c r="U26" s="7"/>
      <c r="V26" s="83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5"/>
      <c r="AH26" s="9"/>
      <c r="AI26" s="15"/>
    </row>
    <row r="27" spans="5:35" x14ac:dyDescent="0.25">
      <c r="E27" s="14"/>
      <c r="F27" s="7"/>
      <c r="G27" s="36"/>
      <c r="H27" s="52" t="s">
        <v>18</v>
      </c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9"/>
      <c r="T27" s="8"/>
      <c r="U27" s="7"/>
      <c r="V27" s="86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  <c r="AH27" s="9"/>
      <c r="AI27" s="15"/>
    </row>
    <row r="28" spans="5:35" x14ac:dyDescent="0.25">
      <c r="E28" s="14"/>
      <c r="F28" s="7"/>
      <c r="G28" s="37"/>
      <c r="H28" s="33" t="s">
        <v>49</v>
      </c>
      <c r="I28" s="34"/>
      <c r="J28" s="34"/>
      <c r="K28" s="34"/>
      <c r="L28" s="34"/>
      <c r="M28" s="34"/>
      <c r="N28" s="34"/>
      <c r="O28" s="34"/>
      <c r="P28" s="34"/>
      <c r="Q28" s="34"/>
      <c r="R28" s="35"/>
      <c r="S28" s="9"/>
      <c r="T28" s="8"/>
      <c r="U28" s="7"/>
      <c r="V28" s="89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1"/>
      <c r="AH28" s="9"/>
      <c r="AI28" s="15"/>
    </row>
    <row r="29" spans="5:35" ht="6.75" customHeight="1" x14ac:dyDescent="0.25">
      <c r="E29" s="14"/>
      <c r="F29" s="7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9"/>
      <c r="T29" s="8"/>
      <c r="U29" s="7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9"/>
      <c r="AI29" s="15"/>
    </row>
    <row r="30" spans="5:35" x14ac:dyDescent="0.25">
      <c r="E30" s="14"/>
      <c r="F30" s="7"/>
      <c r="G30" s="36"/>
      <c r="H30" s="52" t="s">
        <v>19</v>
      </c>
      <c r="I30" s="53"/>
      <c r="J30" s="53"/>
      <c r="K30" s="53"/>
      <c r="L30" s="53"/>
      <c r="M30" s="53"/>
      <c r="N30" s="53"/>
      <c r="O30" s="53"/>
      <c r="P30" s="53"/>
      <c r="Q30" s="53"/>
      <c r="R30" s="54"/>
      <c r="S30" s="9"/>
      <c r="T30" s="8"/>
      <c r="U30" s="7"/>
      <c r="V30" s="82" t="s">
        <v>32</v>
      </c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9"/>
      <c r="AI30" s="15"/>
    </row>
    <row r="31" spans="5:35" x14ac:dyDescent="0.25">
      <c r="E31" s="14"/>
      <c r="F31" s="7"/>
      <c r="G31" s="37"/>
      <c r="H31" s="33" t="s">
        <v>50</v>
      </c>
      <c r="I31" s="34"/>
      <c r="J31" s="34"/>
      <c r="K31" s="34"/>
      <c r="L31" s="34"/>
      <c r="M31" s="34"/>
      <c r="N31" s="34"/>
      <c r="O31" s="34"/>
      <c r="P31" s="34"/>
      <c r="Q31" s="34"/>
      <c r="R31" s="35"/>
      <c r="S31" s="9"/>
      <c r="T31" s="8"/>
      <c r="U31" s="7"/>
      <c r="V31" s="82" t="s">
        <v>31</v>
      </c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9"/>
      <c r="AI31" s="15"/>
    </row>
    <row r="32" spans="5:35" ht="6.75" customHeight="1" x14ac:dyDescent="0.25">
      <c r="E32" s="14"/>
      <c r="F32" s="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9"/>
      <c r="T32" s="8"/>
      <c r="U32" s="7"/>
      <c r="V32" s="83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5"/>
      <c r="AH32" s="9"/>
      <c r="AI32" s="15"/>
    </row>
    <row r="33" spans="5:41" x14ac:dyDescent="0.25">
      <c r="E33" s="14"/>
      <c r="F33" s="7"/>
      <c r="G33" s="36"/>
      <c r="H33" s="52" t="s">
        <v>20</v>
      </c>
      <c r="I33" s="53"/>
      <c r="J33" s="53"/>
      <c r="K33" s="53"/>
      <c r="L33" s="53"/>
      <c r="M33" s="53"/>
      <c r="N33" s="53"/>
      <c r="O33" s="53"/>
      <c r="P33" s="53"/>
      <c r="Q33" s="53"/>
      <c r="R33" s="54"/>
      <c r="S33" s="9"/>
      <c r="T33" s="8"/>
      <c r="U33" s="7"/>
      <c r="V33" s="86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8"/>
      <c r="AH33" s="9"/>
      <c r="AI33" s="15"/>
    </row>
    <row r="34" spans="5:41" x14ac:dyDescent="0.25">
      <c r="E34" s="14"/>
      <c r="F34" s="7"/>
      <c r="G34" s="37"/>
      <c r="H34" s="33" t="s">
        <v>51</v>
      </c>
      <c r="I34" s="34"/>
      <c r="J34" s="34"/>
      <c r="K34" s="34"/>
      <c r="L34" s="34"/>
      <c r="M34" s="34"/>
      <c r="N34" s="34"/>
      <c r="O34" s="34"/>
      <c r="P34" s="34"/>
      <c r="Q34" s="34"/>
      <c r="R34" s="35"/>
      <c r="S34" s="9"/>
      <c r="T34" s="8"/>
      <c r="U34" s="7"/>
      <c r="V34" s="89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1"/>
      <c r="AH34" s="9"/>
      <c r="AI34" s="15"/>
    </row>
    <row r="35" spans="5:41" ht="6.75" customHeight="1" x14ac:dyDescent="0.25">
      <c r="E35" s="14"/>
      <c r="F35" s="7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9"/>
      <c r="T35" s="8"/>
      <c r="U35" s="7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9"/>
      <c r="AI35" s="15"/>
    </row>
    <row r="36" spans="5:41" x14ac:dyDescent="0.25">
      <c r="E36" s="14"/>
      <c r="F36" s="7"/>
      <c r="G36" s="36"/>
      <c r="H36" s="52" t="s">
        <v>21</v>
      </c>
      <c r="I36" s="53"/>
      <c r="J36" s="53"/>
      <c r="K36" s="53"/>
      <c r="L36" s="53"/>
      <c r="M36" s="53"/>
      <c r="N36" s="53"/>
      <c r="O36" s="53"/>
      <c r="P36" s="53"/>
      <c r="Q36" s="53"/>
      <c r="R36" s="54"/>
      <c r="S36" s="9"/>
      <c r="T36" s="8"/>
      <c r="U36" s="7"/>
      <c r="V36" s="82" t="s">
        <v>958</v>
      </c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9"/>
      <c r="AI36" s="15"/>
    </row>
    <row r="37" spans="5:41" x14ac:dyDescent="0.25">
      <c r="E37" s="14"/>
      <c r="F37" s="7"/>
      <c r="G37" s="37"/>
      <c r="H37" s="33" t="s">
        <v>52</v>
      </c>
      <c r="I37" s="34"/>
      <c r="J37" s="34"/>
      <c r="K37" s="34"/>
      <c r="L37" s="34"/>
      <c r="M37" s="34"/>
      <c r="N37" s="34"/>
      <c r="O37" s="34"/>
      <c r="P37" s="34"/>
      <c r="Q37" s="34"/>
      <c r="R37" s="35"/>
      <c r="S37" s="9"/>
      <c r="T37" s="8"/>
      <c r="U37" s="7"/>
      <c r="V37" s="82" t="s">
        <v>31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9"/>
      <c r="AI37" s="15"/>
    </row>
    <row r="38" spans="5:41" ht="6.75" customHeight="1" x14ac:dyDescent="0.25">
      <c r="E38" s="14"/>
      <c r="F38" s="7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9"/>
      <c r="T38" s="8"/>
      <c r="U38" s="7"/>
      <c r="V38" s="62"/>
      <c r="W38" s="63"/>
      <c r="X38" s="63"/>
      <c r="Y38" s="63"/>
      <c r="Z38" s="64"/>
      <c r="AA38" s="10"/>
      <c r="AB38" s="10"/>
      <c r="AC38" s="10"/>
      <c r="AD38" s="73"/>
      <c r="AE38" s="74"/>
      <c r="AF38" s="74"/>
      <c r="AG38" s="75"/>
      <c r="AH38" s="9"/>
      <c r="AI38" s="15"/>
    </row>
    <row r="39" spans="5:41" x14ac:dyDescent="0.25">
      <c r="E39" s="14"/>
      <c r="F39" s="7"/>
      <c r="G39" s="36"/>
      <c r="H39" s="52" t="s">
        <v>22</v>
      </c>
      <c r="I39" s="53"/>
      <c r="J39" s="53"/>
      <c r="K39" s="53"/>
      <c r="L39" s="53"/>
      <c r="M39" s="53"/>
      <c r="N39" s="53"/>
      <c r="O39" s="53"/>
      <c r="P39" s="53"/>
      <c r="Q39" s="53"/>
      <c r="R39" s="54"/>
      <c r="S39" s="9"/>
      <c r="T39" s="8"/>
      <c r="U39" s="7"/>
      <c r="V39" s="65"/>
      <c r="W39" s="66"/>
      <c r="X39" s="66"/>
      <c r="Y39" s="66"/>
      <c r="Z39" s="67"/>
      <c r="AA39" s="71" t="s">
        <v>42</v>
      </c>
      <c r="AB39" s="72"/>
      <c r="AC39" s="72"/>
      <c r="AD39" s="76"/>
      <c r="AE39" s="77"/>
      <c r="AF39" s="77"/>
      <c r="AG39" s="78"/>
      <c r="AH39" s="9"/>
      <c r="AI39" s="15"/>
    </row>
    <row r="40" spans="5:41" x14ac:dyDescent="0.25">
      <c r="E40" s="14"/>
      <c r="F40" s="7"/>
      <c r="G40" s="37"/>
      <c r="H40" s="33" t="s">
        <v>53</v>
      </c>
      <c r="I40" s="34"/>
      <c r="J40" s="34"/>
      <c r="K40" s="34"/>
      <c r="L40" s="34"/>
      <c r="M40" s="34"/>
      <c r="N40" s="34"/>
      <c r="O40" s="34"/>
      <c r="P40" s="34"/>
      <c r="Q40" s="34"/>
      <c r="R40" s="35"/>
      <c r="S40" s="9"/>
      <c r="T40" s="8"/>
      <c r="U40" s="7"/>
      <c r="V40" s="68"/>
      <c r="W40" s="69"/>
      <c r="X40" s="69"/>
      <c r="Y40" s="69"/>
      <c r="Z40" s="70"/>
      <c r="AA40" s="11"/>
      <c r="AB40" s="11"/>
      <c r="AC40" s="11"/>
      <c r="AD40" s="79"/>
      <c r="AE40" s="80"/>
      <c r="AF40" s="80"/>
      <c r="AG40" s="81"/>
      <c r="AH40" s="9"/>
      <c r="AI40" s="15"/>
    </row>
    <row r="41" spans="5:41" x14ac:dyDescent="0.25">
      <c r="E41" s="14"/>
      <c r="F41" s="3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4"/>
      <c r="T41" s="8"/>
      <c r="U41" s="3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4"/>
      <c r="AI41" s="15"/>
    </row>
    <row r="42" spans="5:41" ht="15.75" thickBot="1" x14ac:dyDescent="0.3">
      <c r="E42" s="18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/>
    </row>
    <row r="46" spans="5:41" x14ac:dyDescent="0.25">
      <c r="AO46" t="s">
        <v>40</v>
      </c>
    </row>
    <row r="47" spans="5:41" x14ac:dyDescent="0.25">
      <c r="AO47" t="s">
        <v>34</v>
      </c>
    </row>
    <row r="48" spans="5:41" x14ac:dyDescent="0.25">
      <c r="AO48" t="s">
        <v>35</v>
      </c>
    </row>
    <row r="49" spans="41:41" x14ac:dyDescent="0.25">
      <c r="AO49" t="s">
        <v>36</v>
      </c>
    </row>
    <row r="50" spans="41:41" x14ac:dyDescent="0.25">
      <c r="AO50" t="s">
        <v>37</v>
      </c>
    </row>
    <row r="51" spans="41:41" x14ac:dyDescent="0.25">
      <c r="AO51" t="s">
        <v>41</v>
      </c>
    </row>
    <row r="52" spans="41:41" x14ac:dyDescent="0.25">
      <c r="AO52" t="s">
        <v>38</v>
      </c>
    </row>
    <row r="53" spans="41:41" x14ac:dyDescent="0.25">
      <c r="AO53" t="s">
        <v>39</v>
      </c>
    </row>
  </sheetData>
  <mergeCells count="67">
    <mergeCell ref="E2:AI3"/>
    <mergeCell ref="V31:AG31"/>
    <mergeCell ref="V32:AG34"/>
    <mergeCell ref="V36:AG36"/>
    <mergeCell ref="V37:AG37"/>
    <mergeCell ref="U10:V10"/>
    <mergeCell ref="V12:AG12"/>
    <mergeCell ref="V13:AG13"/>
    <mergeCell ref="V14:AG16"/>
    <mergeCell ref="V18:AG18"/>
    <mergeCell ref="H31:R31"/>
    <mergeCell ref="G21:G22"/>
    <mergeCell ref="H21:R21"/>
    <mergeCell ref="H22:R22"/>
    <mergeCell ref="G24:G25"/>
    <mergeCell ref="H24:R24"/>
    <mergeCell ref="V38:Z40"/>
    <mergeCell ref="AA39:AC39"/>
    <mergeCell ref="AD38:AG40"/>
    <mergeCell ref="V19:AG19"/>
    <mergeCell ref="V20:AG22"/>
    <mergeCell ref="V24:AG24"/>
    <mergeCell ref="V25:AG25"/>
    <mergeCell ref="V26:AG28"/>
    <mergeCell ref="V30:AG30"/>
    <mergeCell ref="G39:G40"/>
    <mergeCell ref="H39:R39"/>
    <mergeCell ref="H40:R40"/>
    <mergeCell ref="F10:L10"/>
    <mergeCell ref="M10:S10"/>
    <mergeCell ref="G33:G34"/>
    <mergeCell ref="H33:R33"/>
    <mergeCell ref="H34:R34"/>
    <mergeCell ref="G36:G37"/>
    <mergeCell ref="H36:R36"/>
    <mergeCell ref="H37:R37"/>
    <mergeCell ref="G27:G28"/>
    <mergeCell ref="H27:R27"/>
    <mergeCell ref="H28:R28"/>
    <mergeCell ref="G30:G31"/>
    <mergeCell ref="H30:R30"/>
    <mergeCell ref="H25:R25"/>
    <mergeCell ref="G15:G16"/>
    <mergeCell ref="H15:R15"/>
    <mergeCell ref="H16:R16"/>
    <mergeCell ref="G18:G19"/>
    <mergeCell ref="H18:R18"/>
    <mergeCell ref="H19:R19"/>
    <mergeCell ref="AD6:AE6"/>
    <mergeCell ref="AD7:AE7"/>
    <mergeCell ref="AF6:AH7"/>
    <mergeCell ref="E4:AI4"/>
    <mergeCell ref="H12:R12"/>
    <mergeCell ref="X6:Y6"/>
    <mergeCell ref="X7:Y7"/>
    <mergeCell ref="Z6:AB7"/>
    <mergeCell ref="H13:R13"/>
    <mergeCell ref="G12:G13"/>
    <mergeCell ref="R6:S6"/>
    <mergeCell ref="R7:S7"/>
    <mergeCell ref="T6:V7"/>
    <mergeCell ref="F6:G6"/>
    <mergeCell ref="F7:G7"/>
    <mergeCell ref="H6:I7"/>
    <mergeCell ref="K6:L6"/>
    <mergeCell ref="K7:L7"/>
    <mergeCell ref="M6:P7"/>
  </mergeCells>
  <conditionalFormatting sqref="AA39:AC39">
    <cfRule type="expression" dxfId="17" priority="2">
      <formula>$V$38&lt;&gt;"أخرى Other"</formula>
    </cfRule>
  </conditionalFormatting>
  <conditionalFormatting sqref="AD38:AG40">
    <cfRule type="expression" dxfId="16" priority="1">
      <formula>$V$38&lt;&gt;"أخرى Other"</formula>
    </cfRule>
  </conditionalFormatting>
  <dataValidations count="2">
    <dataValidation type="list" allowBlank="1" showInputMessage="1" showErrorMessage="1" sqref="V38:Z40">
      <formula1>$AO$46:$AO$53</formula1>
    </dataValidation>
    <dataValidation type="list" allowBlank="1" showInputMessage="1" showErrorMessage="1" sqref="G12:G13 G15:G16 G18:G19 G21:G22 G24:G25 G27:G28 G30:G31 G33:G34 G36:G37 G39:G40">
      <formula1>"1,2,3,4,5"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59"/>
  <sheetViews>
    <sheetView rightToLeft="1" topLeftCell="E1" workbookViewId="0">
      <selection activeCell="W1" sqref="W1"/>
    </sheetView>
  </sheetViews>
  <sheetFormatPr defaultRowHeight="15" x14ac:dyDescent="0.25"/>
  <cols>
    <col min="1" max="1" width="12.28515625" customWidth="1"/>
    <col min="2" max="2" width="19" customWidth="1"/>
    <col min="3" max="3" width="13.140625" customWidth="1"/>
    <col min="4" max="4" width="13.5703125" customWidth="1"/>
    <col min="5" max="5" width="13.28515625" customWidth="1"/>
    <col min="6" max="20" width="14.140625" customWidth="1"/>
    <col min="23" max="23" width="10.7109375" bestFit="1" customWidth="1"/>
  </cols>
  <sheetData>
    <row r="1" spans="1:23" s="23" customFormat="1" ht="90" x14ac:dyDescent="0.25">
      <c r="A1" s="23" t="s">
        <v>0</v>
      </c>
      <c r="B1" s="23" t="s">
        <v>2</v>
      </c>
      <c r="C1" s="23" t="s">
        <v>4</v>
      </c>
      <c r="D1" s="23" t="s">
        <v>56</v>
      </c>
      <c r="E1" s="23" t="s">
        <v>925</v>
      </c>
      <c r="F1" s="23" t="s">
        <v>13</v>
      </c>
      <c r="G1" s="23" t="s">
        <v>14</v>
      </c>
      <c r="H1" s="23" t="s">
        <v>15</v>
      </c>
      <c r="I1" s="23" t="s">
        <v>16</v>
      </c>
      <c r="J1" s="23" t="s">
        <v>17</v>
      </c>
      <c r="K1" s="23" t="s">
        <v>18</v>
      </c>
      <c r="L1" s="23" t="s">
        <v>19</v>
      </c>
      <c r="M1" s="23" t="s">
        <v>20</v>
      </c>
      <c r="N1" s="23" t="s">
        <v>21</v>
      </c>
      <c r="O1" s="23" t="s">
        <v>22</v>
      </c>
      <c r="P1" s="23" t="s">
        <v>25</v>
      </c>
      <c r="Q1" s="23" t="s">
        <v>26</v>
      </c>
      <c r="R1" s="23" t="s">
        <v>29</v>
      </c>
      <c r="S1" s="23" t="s">
        <v>32</v>
      </c>
      <c r="T1" s="23" t="s">
        <v>33</v>
      </c>
      <c r="U1" s="23" t="s">
        <v>926</v>
      </c>
      <c r="V1" s="23" t="s">
        <v>936</v>
      </c>
      <c r="W1" s="23" t="s">
        <v>955</v>
      </c>
    </row>
    <row r="2" spans="1:23" x14ac:dyDescent="0.25">
      <c r="A2">
        <v>4029</v>
      </c>
      <c r="B2" t="s">
        <v>65</v>
      </c>
      <c r="C2" t="s">
        <v>935</v>
      </c>
      <c r="D2" s="22">
        <v>43129</v>
      </c>
      <c r="E2" s="22">
        <v>44281</v>
      </c>
      <c r="F2" s="24">
        <v>4</v>
      </c>
      <c r="G2" s="24">
        <v>5</v>
      </c>
      <c r="H2" s="24">
        <v>5</v>
      </c>
      <c r="I2" s="24">
        <v>5</v>
      </c>
      <c r="J2" s="24">
        <v>3</v>
      </c>
      <c r="K2" s="24">
        <v>3</v>
      </c>
      <c r="L2" s="24">
        <v>1</v>
      </c>
      <c r="M2" s="24">
        <v>2</v>
      </c>
      <c r="N2" s="24">
        <v>1</v>
      </c>
      <c r="O2" s="24">
        <v>4</v>
      </c>
      <c r="T2" t="s">
        <v>40</v>
      </c>
      <c r="V2" s="31">
        <f>(Table3[[#This Row],[تاريخ المغادرة]]-Table3[[#This Row],[تاريخ المباشرة]])/365</f>
        <v>3.1561643835616437</v>
      </c>
      <c r="W2">
        <f>MONTH(Table3[[#This Row],[تاريخ المغادرة]])</f>
        <v>3</v>
      </c>
    </row>
    <row r="3" spans="1:23" x14ac:dyDescent="0.25">
      <c r="A3">
        <v>3645</v>
      </c>
      <c r="B3" t="s">
        <v>68</v>
      </c>
      <c r="C3" t="s">
        <v>71</v>
      </c>
      <c r="D3" s="22">
        <v>42531</v>
      </c>
      <c r="E3" s="22">
        <v>44301</v>
      </c>
      <c r="F3" s="24">
        <v>2</v>
      </c>
      <c r="G3" s="24">
        <v>3</v>
      </c>
      <c r="H3" s="24">
        <v>1</v>
      </c>
      <c r="I3" s="24">
        <v>1</v>
      </c>
      <c r="J3" s="24">
        <v>3</v>
      </c>
      <c r="K3" s="24">
        <v>2</v>
      </c>
      <c r="L3" s="24">
        <v>2</v>
      </c>
      <c r="M3" s="24">
        <v>5</v>
      </c>
      <c r="N3" s="24">
        <v>2</v>
      </c>
      <c r="O3" s="24">
        <v>3</v>
      </c>
      <c r="T3" t="s">
        <v>34</v>
      </c>
      <c r="V3" s="31">
        <f>(Table3[[#This Row],[تاريخ المغادرة]]-Table3[[#This Row],[تاريخ المباشرة]])/365</f>
        <v>4.8493150684931505</v>
      </c>
      <c r="W3">
        <f>MONTH(Table3[[#This Row],[تاريخ المغادرة]])</f>
        <v>4</v>
      </c>
    </row>
    <row r="4" spans="1:23" x14ac:dyDescent="0.25">
      <c r="A4">
        <v>3747</v>
      </c>
      <c r="B4" t="s">
        <v>72</v>
      </c>
      <c r="C4" t="s">
        <v>71</v>
      </c>
      <c r="D4" s="22">
        <v>42819</v>
      </c>
      <c r="E4" s="22">
        <v>44276</v>
      </c>
      <c r="F4" s="24">
        <v>2</v>
      </c>
      <c r="G4" s="24">
        <v>3</v>
      </c>
      <c r="H4" s="24">
        <v>1</v>
      </c>
      <c r="I4" s="24">
        <v>1</v>
      </c>
      <c r="J4" s="24">
        <v>1</v>
      </c>
      <c r="K4" s="24">
        <v>2</v>
      </c>
      <c r="L4" s="24">
        <v>2</v>
      </c>
      <c r="M4" s="24">
        <v>4</v>
      </c>
      <c r="N4" s="24">
        <v>4</v>
      </c>
      <c r="O4" s="24">
        <v>1</v>
      </c>
      <c r="T4" t="s">
        <v>35</v>
      </c>
      <c r="V4" s="31">
        <f>(Table3[[#This Row],[تاريخ المغادرة]]-Table3[[#This Row],[تاريخ المباشرة]])/365</f>
        <v>3.9917808219178084</v>
      </c>
      <c r="W4" s="28">
        <f>MONTH(Table3[[#This Row],[تاريخ المغادرة]])</f>
        <v>3</v>
      </c>
    </row>
    <row r="5" spans="1:23" x14ac:dyDescent="0.25">
      <c r="A5">
        <v>4788</v>
      </c>
      <c r="B5" t="s">
        <v>74</v>
      </c>
      <c r="C5" t="s">
        <v>75</v>
      </c>
      <c r="D5" s="22">
        <v>43036</v>
      </c>
      <c r="E5" s="22">
        <v>44322</v>
      </c>
      <c r="F5" s="24">
        <v>3</v>
      </c>
      <c r="G5" s="24">
        <v>1</v>
      </c>
      <c r="H5" s="24">
        <v>1</v>
      </c>
      <c r="I5" s="24">
        <v>4</v>
      </c>
      <c r="J5" s="24">
        <v>2</v>
      </c>
      <c r="K5" s="24">
        <v>2</v>
      </c>
      <c r="L5" s="24">
        <v>3</v>
      </c>
      <c r="M5" s="24">
        <v>2</v>
      </c>
      <c r="N5" s="24">
        <v>3</v>
      </c>
      <c r="O5" s="24">
        <v>2</v>
      </c>
      <c r="T5" t="s">
        <v>34</v>
      </c>
      <c r="V5" s="31">
        <f>(Table3[[#This Row],[تاريخ المغادرة]]-Table3[[#This Row],[تاريخ المباشرة]])/365</f>
        <v>3.5232876712328767</v>
      </c>
      <c r="W5" s="28">
        <f>MONTH(Table3[[#This Row],[تاريخ المغادرة]])</f>
        <v>5</v>
      </c>
    </row>
    <row r="6" spans="1:23" x14ac:dyDescent="0.25">
      <c r="A6">
        <v>9719</v>
      </c>
      <c r="B6" t="s">
        <v>76</v>
      </c>
      <c r="C6" t="s">
        <v>78</v>
      </c>
      <c r="D6" s="22">
        <v>43651</v>
      </c>
      <c r="E6" s="22">
        <v>44228</v>
      </c>
      <c r="F6" s="24">
        <v>3</v>
      </c>
      <c r="G6" s="24">
        <v>2</v>
      </c>
      <c r="H6" s="24">
        <v>4</v>
      </c>
      <c r="I6" s="24">
        <v>2</v>
      </c>
      <c r="J6" s="24">
        <v>5</v>
      </c>
      <c r="K6" s="24">
        <v>3</v>
      </c>
      <c r="L6" s="24">
        <v>2</v>
      </c>
      <c r="M6" s="24">
        <v>5</v>
      </c>
      <c r="N6" s="24">
        <v>4</v>
      </c>
      <c r="O6" s="24">
        <v>5</v>
      </c>
      <c r="T6" t="s">
        <v>35</v>
      </c>
      <c r="V6" s="31">
        <f>(Table3[[#This Row],[تاريخ المغادرة]]-Table3[[#This Row],[تاريخ المباشرة]])/365</f>
        <v>1.5808219178082192</v>
      </c>
      <c r="W6">
        <f>MONTH(Table3[[#This Row],[تاريخ المغادرة]])</f>
        <v>2</v>
      </c>
    </row>
    <row r="7" spans="1:23" x14ac:dyDescent="0.25">
      <c r="A7">
        <v>1217</v>
      </c>
      <c r="B7" t="s">
        <v>79</v>
      </c>
      <c r="C7" t="s">
        <v>81</v>
      </c>
      <c r="D7" s="22">
        <v>43464</v>
      </c>
      <c r="E7" s="22">
        <v>44274</v>
      </c>
      <c r="F7" s="24">
        <v>1</v>
      </c>
      <c r="G7" s="24">
        <v>3</v>
      </c>
      <c r="H7" s="24">
        <v>5</v>
      </c>
      <c r="I7" s="24">
        <v>3</v>
      </c>
      <c r="J7" s="24">
        <v>3</v>
      </c>
      <c r="K7" s="24">
        <v>4</v>
      </c>
      <c r="L7" s="24">
        <v>2</v>
      </c>
      <c r="M7" s="24">
        <v>5</v>
      </c>
      <c r="N7" s="24">
        <v>3</v>
      </c>
      <c r="O7" s="24">
        <v>2</v>
      </c>
      <c r="T7" t="s">
        <v>36</v>
      </c>
      <c r="V7" s="31">
        <f>(Table3[[#This Row],[تاريخ المغادرة]]-Table3[[#This Row],[تاريخ المباشرة]])/365</f>
        <v>2.2191780821917808</v>
      </c>
      <c r="W7">
        <f>MONTH(Table3[[#This Row],[تاريخ المغادرة]])</f>
        <v>3</v>
      </c>
    </row>
    <row r="8" spans="1:23" x14ac:dyDescent="0.25">
      <c r="A8">
        <v>3444</v>
      </c>
      <c r="B8" t="s">
        <v>82</v>
      </c>
      <c r="C8" t="s">
        <v>75</v>
      </c>
      <c r="D8" s="22">
        <v>41193</v>
      </c>
      <c r="E8" s="22">
        <v>44319</v>
      </c>
      <c r="F8" s="24">
        <v>4</v>
      </c>
      <c r="G8" s="24">
        <v>1</v>
      </c>
      <c r="H8" s="24">
        <v>3</v>
      </c>
      <c r="I8" s="24">
        <v>3</v>
      </c>
      <c r="J8" s="24">
        <v>4</v>
      </c>
      <c r="K8" s="24">
        <v>5</v>
      </c>
      <c r="L8" s="24">
        <v>1</v>
      </c>
      <c r="M8" s="24">
        <v>2</v>
      </c>
      <c r="N8" s="24">
        <v>5</v>
      </c>
      <c r="O8" s="24">
        <v>4</v>
      </c>
      <c r="T8" t="s">
        <v>37</v>
      </c>
      <c r="V8" s="31">
        <f>(Table3[[#This Row],[تاريخ المغادرة]]-Table3[[#This Row],[تاريخ المباشرة]])/365</f>
        <v>8.5643835616438349</v>
      </c>
      <c r="W8">
        <f>MONTH(Table3[[#This Row],[تاريخ المغادرة]])</f>
        <v>5</v>
      </c>
    </row>
    <row r="9" spans="1:23" x14ac:dyDescent="0.25">
      <c r="A9">
        <v>3497</v>
      </c>
      <c r="B9" t="s">
        <v>84</v>
      </c>
      <c r="C9" t="s">
        <v>935</v>
      </c>
      <c r="D9" s="22">
        <v>43177</v>
      </c>
      <c r="E9" s="22">
        <v>44234</v>
      </c>
      <c r="F9" s="24">
        <v>4</v>
      </c>
      <c r="G9" s="24">
        <v>1</v>
      </c>
      <c r="H9" s="24">
        <v>1</v>
      </c>
      <c r="I9" s="24">
        <v>5</v>
      </c>
      <c r="J9" s="24">
        <v>2</v>
      </c>
      <c r="K9" s="24">
        <v>3</v>
      </c>
      <c r="L9" s="24">
        <v>1</v>
      </c>
      <c r="M9" s="24">
        <v>3</v>
      </c>
      <c r="N9" s="24">
        <v>3</v>
      </c>
      <c r="O9" s="24">
        <v>4</v>
      </c>
      <c r="T9" t="s">
        <v>41</v>
      </c>
      <c r="V9" s="31">
        <f>(Table3[[#This Row],[تاريخ المغادرة]]-Table3[[#This Row],[تاريخ المباشرة]])/365</f>
        <v>2.8958904109589043</v>
      </c>
      <c r="W9">
        <f>MONTH(Table3[[#This Row],[تاريخ المغادرة]])</f>
        <v>2</v>
      </c>
    </row>
    <row r="10" spans="1:23" x14ac:dyDescent="0.25">
      <c r="A10">
        <v>5412</v>
      </c>
      <c r="B10" t="s">
        <v>86</v>
      </c>
      <c r="C10" t="s">
        <v>935</v>
      </c>
      <c r="D10" s="22">
        <v>43737</v>
      </c>
      <c r="E10" s="22">
        <v>44241</v>
      </c>
      <c r="F10" s="24">
        <v>4</v>
      </c>
      <c r="G10" s="24">
        <v>1</v>
      </c>
      <c r="H10" s="24">
        <v>3</v>
      </c>
      <c r="I10" s="24">
        <v>3</v>
      </c>
      <c r="J10" s="24">
        <v>4</v>
      </c>
      <c r="K10" s="24">
        <v>3</v>
      </c>
      <c r="L10" s="24">
        <v>3</v>
      </c>
      <c r="M10" s="24">
        <v>1</v>
      </c>
      <c r="N10" s="24">
        <v>2</v>
      </c>
      <c r="O10" s="24">
        <v>4</v>
      </c>
      <c r="T10" t="s">
        <v>38</v>
      </c>
      <c r="V10" s="31">
        <f>(Table3[[#This Row],[تاريخ المغادرة]]-Table3[[#This Row],[تاريخ المباشرة]])/365</f>
        <v>1.3808219178082193</v>
      </c>
      <c r="W10">
        <f>MONTH(Table3[[#This Row],[تاريخ المغادرة]])</f>
        <v>2</v>
      </c>
    </row>
    <row r="11" spans="1:23" x14ac:dyDescent="0.25">
      <c r="A11">
        <v>3399</v>
      </c>
      <c r="B11" t="s">
        <v>88</v>
      </c>
      <c r="C11" t="s">
        <v>90</v>
      </c>
      <c r="D11" s="22">
        <v>41556</v>
      </c>
      <c r="E11" s="22">
        <v>44224</v>
      </c>
      <c r="F11" s="24">
        <v>5</v>
      </c>
      <c r="G11" s="24">
        <v>3</v>
      </c>
      <c r="H11" s="24">
        <v>2</v>
      </c>
      <c r="I11" s="24">
        <v>5</v>
      </c>
      <c r="J11" s="24">
        <v>3</v>
      </c>
      <c r="K11" s="24">
        <v>3</v>
      </c>
      <c r="L11" s="24">
        <v>2</v>
      </c>
      <c r="M11" s="24">
        <v>3</v>
      </c>
      <c r="N11" s="24">
        <v>1</v>
      </c>
      <c r="O11" s="24">
        <v>4</v>
      </c>
      <c r="T11" t="s">
        <v>39</v>
      </c>
      <c r="V11" s="31">
        <f>(Table3[[#This Row],[تاريخ المغادرة]]-Table3[[#This Row],[تاريخ المباشرة]])/365</f>
        <v>7.3095890410958901</v>
      </c>
      <c r="W11">
        <f>MONTH(Table3[[#This Row],[تاريخ المغادرة]])</f>
        <v>1</v>
      </c>
    </row>
    <row r="12" spans="1:23" x14ac:dyDescent="0.25">
      <c r="A12">
        <v>2414</v>
      </c>
      <c r="B12" t="s">
        <v>91</v>
      </c>
      <c r="C12" t="s">
        <v>935</v>
      </c>
      <c r="D12" s="22">
        <v>41152</v>
      </c>
      <c r="E12" s="22">
        <v>44329</v>
      </c>
      <c r="F12" s="24">
        <v>3</v>
      </c>
      <c r="G12" s="24">
        <v>1</v>
      </c>
      <c r="H12" s="24">
        <v>2</v>
      </c>
      <c r="I12" s="24">
        <v>5</v>
      </c>
      <c r="J12" s="24">
        <v>2</v>
      </c>
      <c r="K12" s="24">
        <v>4</v>
      </c>
      <c r="L12" s="24">
        <v>1</v>
      </c>
      <c r="M12" s="24">
        <v>1</v>
      </c>
      <c r="N12" s="24">
        <v>4</v>
      </c>
      <c r="O12" s="24">
        <v>3</v>
      </c>
      <c r="T12" t="s">
        <v>40</v>
      </c>
      <c r="V12" s="31">
        <f>(Table3[[#This Row],[تاريخ المغادرة]]-Table3[[#This Row],[تاريخ المباشرة]])/365</f>
        <v>8.7041095890410958</v>
      </c>
      <c r="W12">
        <f>MONTH(Table3[[#This Row],[تاريخ المغادرة]])</f>
        <v>5</v>
      </c>
    </row>
    <row r="13" spans="1:23" x14ac:dyDescent="0.25">
      <c r="A13">
        <v>6424</v>
      </c>
      <c r="B13" t="s">
        <v>93</v>
      </c>
      <c r="C13" t="s">
        <v>935</v>
      </c>
      <c r="D13" s="22">
        <v>41696</v>
      </c>
      <c r="E13" s="22">
        <v>44204</v>
      </c>
      <c r="F13" s="24">
        <v>4</v>
      </c>
      <c r="G13" s="24">
        <v>2</v>
      </c>
      <c r="H13" s="24">
        <v>2</v>
      </c>
      <c r="I13" s="24">
        <v>2</v>
      </c>
      <c r="J13" s="24">
        <v>2</v>
      </c>
      <c r="K13" s="24">
        <v>2</v>
      </c>
      <c r="L13" s="24">
        <v>2</v>
      </c>
      <c r="M13" s="24">
        <v>2</v>
      </c>
      <c r="N13" s="24">
        <v>5</v>
      </c>
      <c r="O13" s="24">
        <v>3</v>
      </c>
      <c r="T13" t="s">
        <v>34</v>
      </c>
      <c r="V13" s="31">
        <f>(Table3[[#This Row],[تاريخ المغادرة]]-Table3[[#This Row],[تاريخ المباشرة]])/365</f>
        <v>6.8712328767123285</v>
      </c>
      <c r="W13">
        <f>MONTH(Table3[[#This Row],[تاريخ المغادرة]])</f>
        <v>1</v>
      </c>
    </row>
    <row r="14" spans="1:23" x14ac:dyDescent="0.25">
      <c r="A14">
        <v>9000</v>
      </c>
      <c r="B14" t="s">
        <v>95</v>
      </c>
      <c r="C14" t="s">
        <v>75</v>
      </c>
      <c r="D14" s="22">
        <v>42517</v>
      </c>
      <c r="E14" s="22">
        <v>44221</v>
      </c>
      <c r="F14" s="24">
        <v>1</v>
      </c>
      <c r="G14" s="24">
        <v>2</v>
      </c>
      <c r="H14" s="24">
        <v>2</v>
      </c>
      <c r="I14" s="24">
        <v>2</v>
      </c>
      <c r="J14" s="24">
        <v>2</v>
      </c>
      <c r="K14" s="24">
        <v>2</v>
      </c>
      <c r="L14" s="24">
        <v>2</v>
      </c>
      <c r="M14" s="24">
        <v>2</v>
      </c>
      <c r="N14" s="24">
        <v>2</v>
      </c>
      <c r="O14" s="24">
        <v>4</v>
      </c>
      <c r="T14" t="s">
        <v>35</v>
      </c>
      <c r="V14" s="31">
        <f>(Table3[[#This Row],[تاريخ المغادرة]]-Table3[[#This Row],[تاريخ المباشرة]])/365</f>
        <v>4.6684931506849319</v>
      </c>
      <c r="W14">
        <f>MONTH(Table3[[#This Row],[تاريخ المغادرة]])</f>
        <v>1</v>
      </c>
    </row>
    <row r="15" spans="1:23" x14ac:dyDescent="0.25">
      <c r="A15">
        <v>7673</v>
      </c>
      <c r="B15" t="s">
        <v>96</v>
      </c>
      <c r="C15" t="s">
        <v>78</v>
      </c>
      <c r="D15" s="22">
        <v>40283</v>
      </c>
      <c r="E15" s="22">
        <v>44216</v>
      </c>
      <c r="F15" s="24">
        <v>1</v>
      </c>
      <c r="G15" s="24">
        <v>2</v>
      </c>
      <c r="H15" s="24">
        <v>2</v>
      </c>
      <c r="I15" s="24">
        <v>2</v>
      </c>
      <c r="J15" s="24">
        <v>2</v>
      </c>
      <c r="K15" s="24">
        <v>2</v>
      </c>
      <c r="L15" s="24">
        <v>2</v>
      </c>
      <c r="M15" s="24">
        <v>2</v>
      </c>
      <c r="N15" s="24">
        <v>1</v>
      </c>
      <c r="O15" s="24">
        <v>3</v>
      </c>
      <c r="T15" t="s">
        <v>36</v>
      </c>
      <c r="V15" s="31">
        <f>(Table3[[#This Row],[تاريخ المغادرة]]-Table3[[#This Row],[تاريخ المباشرة]])/365</f>
        <v>10.775342465753425</v>
      </c>
      <c r="W15">
        <f>MONTH(Table3[[#This Row],[تاريخ المغادرة]])</f>
        <v>1</v>
      </c>
    </row>
    <row r="16" spans="1:23" x14ac:dyDescent="0.25">
      <c r="A16">
        <v>3639</v>
      </c>
      <c r="B16" t="s">
        <v>98</v>
      </c>
      <c r="C16" t="s">
        <v>75</v>
      </c>
      <c r="D16" s="22">
        <v>41702</v>
      </c>
      <c r="E16" s="22">
        <v>44219</v>
      </c>
      <c r="F16" s="24">
        <v>1</v>
      </c>
      <c r="G16" s="24">
        <v>2</v>
      </c>
      <c r="H16" s="24">
        <v>2</v>
      </c>
      <c r="I16" s="24">
        <v>2</v>
      </c>
      <c r="J16" s="24">
        <v>2</v>
      </c>
      <c r="K16" s="24">
        <v>2</v>
      </c>
      <c r="L16" s="24">
        <v>2</v>
      </c>
      <c r="M16" s="24">
        <v>2</v>
      </c>
      <c r="N16" s="24">
        <v>5</v>
      </c>
      <c r="O16" s="24">
        <v>4</v>
      </c>
      <c r="T16" t="s">
        <v>37</v>
      </c>
      <c r="V16" s="31">
        <f>(Table3[[#This Row],[تاريخ المغادرة]]-Table3[[#This Row],[تاريخ المباشرة]])/365</f>
        <v>6.8958904109589039</v>
      </c>
      <c r="W16">
        <f>MONTH(Table3[[#This Row],[تاريخ المغادرة]])</f>
        <v>1</v>
      </c>
    </row>
    <row r="17" spans="1:23" x14ac:dyDescent="0.25">
      <c r="A17">
        <v>7540</v>
      </c>
      <c r="B17" t="s">
        <v>99</v>
      </c>
      <c r="C17" t="s">
        <v>90</v>
      </c>
      <c r="D17" s="22">
        <v>42494</v>
      </c>
      <c r="E17" s="22">
        <v>44267</v>
      </c>
      <c r="F17" s="24">
        <v>2</v>
      </c>
      <c r="G17" s="24">
        <v>2</v>
      </c>
      <c r="H17" s="24">
        <v>2</v>
      </c>
      <c r="I17" s="24">
        <v>2</v>
      </c>
      <c r="J17" s="24">
        <v>2</v>
      </c>
      <c r="K17" s="24">
        <v>2</v>
      </c>
      <c r="L17" s="24">
        <v>2</v>
      </c>
      <c r="M17" s="24">
        <v>2</v>
      </c>
      <c r="N17" s="24">
        <v>4</v>
      </c>
      <c r="O17" s="24">
        <v>3</v>
      </c>
      <c r="T17" t="s">
        <v>41</v>
      </c>
      <c r="V17" s="31">
        <f>(Table3[[#This Row],[تاريخ المغادرة]]-Table3[[#This Row],[تاريخ المباشرة]])/365</f>
        <v>4.8575342465753426</v>
      </c>
      <c r="W17">
        <f>MONTH(Table3[[#This Row],[تاريخ المغادرة]])</f>
        <v>3</v>
      </c>
    </row>
    <row r="18" spans="1:23" x14ac:dyDescent="0.25">
      <c r="A18">
        <v>5371</v>
      </c>
      <c r="B18" t="s">
        <v>101</v>
      </c>
      <c r="C18" t="s">
        <v>90</v>
      </c>
      <c r="D18" s="22">
        <v>41712</v>
      </c>
      <c r="E18" s="22">
        <v>44277</v>
      </c>
      <c r="F18" s="24">
        <v>4</v>
      </c>
      <c r="G18" s="24">
        <v>2</v>
      </c>
      <c r="H18" s="24">
        <v>2</v>
      </c>
      <c r="I18" s="24">
        <v>2</v>
      </c>
      <c r="J18" s="24">
        <v>2</v>
      </c>
      <c r="K18" s="24">
        <v>2</v>
      </c>
      <c r="L18" s="24">
        <v>2</v>
      </c>
      <c r="M18" s="24">
        <v>2</v>
      </c>
      <c r="N18" s="24">
        <v>4</v>
      </c>
      <c r="O18" s="24">
        <v>4</v>
      </c>
      <c r="T18" t="s">
        <v>38</v>
      </c>
      <c r="V18" s="31">
        <f>(Table3[[#This Row],[تاريخ المغادرة]]-Table3[[#This Row],[تاريخ المباشرة]])/365</f>
        <v>7.0273972602739727</v>
      </c>
      <c r="W18">
        <f>MONTH(Table3[[#This Row],[تاريخ المغادرة]])</f>
        <v>3</v>
      </c>
    </row>
    <row r="19" spans="1:23" x14ac:dyDescent="0.25">
      <c r="A19">
        <v>5616</v>
      </c>
      <c r="B19" t="s">
        <v>103</v>
      </c>
      <c r="C19" t="s">
        <v>71</v>
      </c>
      <c r="D19" s="22">
        <v>43419</v>
      </c>
      <c r="E19" s="22">
        <v>44225</v>
      </c>
      <c r="F19" s="24">
        <v>1</v>
      </c>
      <c r="G19" s="24">
        <v>2</v>
      </c>
      <c r="H19" s="24">
        <v>2</v>
      </c>
      <c r="I19" s="24">
        <v>2</v>
      </c>
      <c r="J19" s="24">
        <v>2</v>
      </c>
      <c r="K19" s="24">
        <v>2</v>
      </c>
      <c r="L19" s="24">
        <v>4</v>
      </c>
      <c r="M19" s="24">
        <v>2</v>
      </c>
      <c r="N19" s="24">
        <v>3</v>
      </c>
      <c r="O19" s="24">
        <v>4</v>
      </c>
      <c r="T19" t="s">
        <v>39</v>
      </c>
      <c r="V19" s="31">
        <f>(Table3[[#This Row],[تاريخ المغادرة]]-Table3[[#This Row],[تاريخ المباشرة]])/365</f>
        <v>2.2082191780821918</v>
      </c>
      <c r="W19">
        <f>MONTH(Table3[[#This Row],[تاريخ المغادرة]])</f>
        <v>1</v>
      </c>
    </row>
    <row r="20" spans="1:23" x14ac:dyDescent="0.25">
      <c r="A20">
        <v>4941</v>
      </c>
      <c r="B20" t="s">
        <v>104</v>
      </c>
      <c r="C20" t="s">
        <v>71</v>
      </c>
      <c r="D20" s="22">
        <v>41349</v>
      </c>
      <c r="E20" s="22">
        <v>44275</v>
      </c>
      <c r="F20" s="24">
        <v>2</v>
      </c>
      <c r="G20" s="24">
        <v>2</v>
      </c>
      <c r="H20" s="24">
        <v>2</v>
      </c>
      <c r="I20" s="24">
        <v>2</v>
      </c>
      <c r="J20" s="24">
        <v>2</v>
      </c>
      <c r="K20" s="24">
        <v>2</v>
      </c>
      <c r="L20" s="24">
        <v>4</v>
      </c>
      <c r="M20" s="24">
        <v>2</v>
      </c>
      <c r="N20" s="24">
        <v>5</v>
      </c>
      <c r="O20" s="24">
        <v>5</v>
      </c>
      <c r="T20" t="s">
        <v>39</v>
      </c>
      <c r="V20" s="31">
        <f>(Table3[[#This Row],[تاريخ المغادرة]]-Table3[[#This Row],[تاريخ المباشرة]])/365</f>
        <v>8.0164383561643842</v>
      </c>
      <c r="W20">
        <f>MONTH(Table3[[#This Row],[تاريخ المغادرة]])</f>
        <v>3</v>
      </c>
    </row>
    <row r="21" spans="1:23" x14ac:dyDescent="0.25">
      <c r="A21">
        <v>2986</v>
      </c>
      <c r="B21" t="s">
        <v>106</v>
      </c>
      <c r="C21" t="s">
        <v>71</v>
      </c>
      <c r="D21" s="22">
        <v>40301</v>
      </c>
      <c r="E21" s="22">
        <v>44318</v>
      </c>
      <c r="F21" s="24">
        <v>3</v>
      </c>
      <c r="G21" s="24">
        <v>2</v>
      </c>
      <c r="H21" s="24">
        <v>2</v>
      </c>
      <c r="I21" s="24">
        <v>2</v>
      </c>
      <c r="J21" s="24">
        <v>2</v>
      </c>
      <c r="K21" s="24">
        <v>2</v>
      </c>
      <c r="L21" s="24">
        <v>4</v>
      </c>
      <c r="M21" s="24">
        <v>2</v>
      </c>
      <c r="N21" s="24">
        <v>1</v>
      </c>
      <c r="O21" s="24">
        <v>4</v>
      </c>
      <c r="T21" t="s">
        <v>40</v>
      </c>
      <c r="V21" s="31">
        <f>(Table3[[#This Row],[تاريخ المغادرة]]-Table3[[#This Row],[تاريخ المباشرة]])/365</f>
        <v>11.005479452054795</v>
      </c>
      <c r="W21">
        <f>MONTH(Table3[[#This Row],[تاريخ المغادرة]])</f>
        <v>5</v>
      </c>
    </row>
    <row r="22" spans="1:23" x14ac:dyDescent="0.25">
      <c r="A22">
        <v>7862</v>
      </c>
      <c r="B22" t="s">
        <v>108</v>
      </c>
      <c r="C22" t="s">
        <v>71</v>
      </c>
      <c r="D22" s="22">
        <v>41079</v>
      </c>
      <c r="E22" s="22">
        <v>44324</v>
      </c>
      <c r="F22" s="24">
        <v>5</v>
      </c>
      <c r="G22" s="24">
        <v>2</v>
      </c>
      <c r="H22" s="24">
        <v>2</v>
      </c>
      <c r="I22" s="24">
        <v>2</v>
      </c>
      <c r="J22" s="24">
        <v>2</v>
      </c>
      <c r="K22" s="24">
        <v>2</v>
      </c>
      <c r="L22" s="24">
        <v>4</v>
      </c>
      <c r="M22" s="24">
        <v>2</v>
      </c>
      <c r="N22" s="24">
        <v>4</v>
      </c>
      <c r="O22" s="24">
        <v>3</v>
      </c>
      <c r="T22" t="s">
        <v>34</v>
      </c>
      <c r="V22" s="31">
        <f>(Table3[[#This Row],[تاريخ المغادرة]]-Table3[[#This Row],[تاريخ المباشرة]])/365</f>
        <v>8.8904109589041092</v>
      </c>
      <c r="W22">
        <f>MONTH(Table3[[#This Row],[تاريخ المغادرة]])</f>
        <v>5</v>
      </c>
    </row>
    <row r="23" spans="1:23" x14ac:dyDescent="0.25">
      <c r="A23">
        <v>8014</v>
      </c>
      <c r="B23" t="s">
        <v>109</v>
      </c>
      <c r="C23" t="s">
        <v>71</v>
      </c>
      <c r="D23" s="22">
        <v>41935</v>
      </c>
      <c r="E23" s="22">
        <v>44273</v>
      </c>
      <c r="F23" s="24">
        <v>4</v>
      </c>
      <c r="G23" s="24">
        <v>2</v>
      </c>
      <c r="H23" s="24">
        <v>2</v>
      </c>
      <c r="I23" s="24">
        <v>2</v>
      </c>
      <c r="J23" s="24">
        <v>2</v>
      </c>
      <c r="K23" s="24">
        <v>2</v>
      </c>
      <c r="L23" s="24">
        <v>4</v>
      </c>
      <c r="M23" s="24">
        <v>2</v>
      </c>
      <c r="N23" s="24">
        <v>5</v>
      </c>
      <c r="O23" s="24">
        <v>5</v>
      </c>
      <c r="T23" t="s">
        <v>40</v>
      </c>
      <c r="V23" s="31">
        <f>(Table3[[#This Row],[تاريخ المغادرة]]-Table3[[#This Row],[تاريخ المباشرة]])/365</f>
        <v>6.4054794520547942</v>
      </c>
      <c r="W23">
        <f>MONTH(Table3[[#This Row],[تاريخ المغادرة]])</f>
        <v>3</v>
      </c>
    </row>
    <row r="24" spans="1:23" x14ac:dyDescent="0.25">
      <c r="A24">
        <v>4383</v>
      </c>
      <c r="B24" t="s">
        <v>111</v>
      </c>
      <c r="C24" t="s">
        <v>78</v>
      </c>
      <c r="D24" s="22">
        <v>43467</v>
      </c>
      <c r="E24" s="22">
        <v>44275</v>
      </c>
      <c r="F24" s="24">
        <v>5</v>
      </c>
      <c r="G24" s="24">
        <v>2</v>
      </c>
      <c r="H24" s="24">
        <v>3</v>
      </c>
      <c r="I24" s="24">
        <v>3</v>
      </c>
      <c r="J24" s="24">
        <v>4</v>
      </c>
      <c r="K24" s="24">
        <v>2</v>
      </c>
      <c r="L24" s="24">
        <v>1</v>
      </c>
      <c r="M24" s="24">
        <v>5</v>
      </c>
      <c r="N24" s="24">
        <v>1</v>
      </c>
      <c r="O24" s="24">
        <v>3</v>
      </c>
      <c r="T24" t="s">
        <v>36</v>
      </c>
      <c r="V24" s="31">
        <f>(Table3[[#This Row],[تاريخ المغادرة]]-Table3[[#This Row],[تاريخ المباشرة]])/365</f>
        <v>2.2136986301369861</v>
      </c>
      <c r="W24">
        <f>MONTH(Table3[[#This Row],[تاريخ المغادرة]])</f>
        <v>3</v>
      </c>
    </row>
    <row r="25" spans="1:23" x14ac:dyDescent="0.25">
      <c r="A25">
        <v>7003</v>
      </c>
      <c r="B25" t="s">
        <v>113</v>
      </c>
      <c r="C25" t="s">
        <v>71</v>
      </c>
      <c r="D25" s="22">
        <v>41019</v>
      </c>
      <c r="E25" s="22">
        <v>44231</v>
      </c>
      <c r="F25" s="24">
        <v>5</v>
      </c>
      <c r="G25" s="24">
        <v>1</v>
      </c>
      <c r="H25" s="24">
        <v>2</v>
      </c>
      <c r="I25" s="24">
        <v>4</v>
      </c>
      <c r="J25" s="24">
        <v>1</v>
      </c>
      <c r="K25" s="24">
        <v>4</v>
      </c>
      <c r="L25" s="24">
        <v>4</v>
      </c>
      <c r="M25" s="24">
        <v>5</v>
      </c>
      <c r="N25" s="24">
        <v>3</v>
      </c>
      <c r="O25" s="24">
        <v>4</v>
      </c>
      <c r="T25" t="s">
        <v>37</v>
      </c>
      <c r="V25" s="31">
        <f>(Table3[[#This Row],[تاريخ المغادرة]]-Table3[[#This Row],[تاريخ المباشرة]])/365</f>
        <v>8.8000000000000007</v>
      </c>
      <c r="W25">
        <f>MONTH(Table3[[#This Row],[تاريخ المغادرة]])</f>
        <v>2</v>
      </c>
    </row>
    <row r="26" spans="1:23" x14ac:dyDescent="0.25">
      <c r="A26">
        <v>2190</v>
      </c>
      <c r="B26" t="s">
        <v>114</v>
      </c>
      <c r="C26" t="s">
        <v>78</v>
      </c>
      <c r="D26" s="22">
        <v>41823</v>
      </c>
      <c r="E26" s="22">
        <v>44242</v>
      </c>
      <c r="F26" s="24">
        <v>5</v>
      </c>
      <c r="G26" s="24">
        <v>4</v>
      </c>
      <c r="H26" s="24">
        <v>2</v>
      </c>
      <c r="I26" s="24">
        <v>1</v>
      </c>
      <c r="J26" s="24">
        <v>2</v>
      </c>
      <c r="K26" s="24">
        <v>4</v>
      </c>
      <c r="L26" s="24">
        <v>3</v>
      </c>
      <c r="M26" s="24">
        <v>2</v>
      </c>
      <c r="N26" s="24">
        <v>3</v>
      </c>
      <c r="O26" s="24">
        <v>4</v>
      </c>
      <c r="T26" t="s">
        <v>41</v>
      </c>
      <c r="V26" s="31">
        <f>(Table3[[#This Row],[تاريخ المغادرة]]-Table3[[#This Row],[تاريخ المباشرة]])/365</f>
        <v>6.6273972602739724</v>
      </c>
      <c r="W26">
        <f>MONTH(Table3[[#This Row],[تاريخ المغادرة]])</f>
        <v>2</v>
      </c>
    </row>
    <row r="27" spans="1:23" x14ac:dyDescent="0.25">
      <c r="A27">
        <v>1994</v>
      </c>
      <c r="B27" t="s">
        <v>116</v>
      </c>
      <c r="C27" t="s">
        <v>71</v>
      </c>
      <c r="D27" s="22">
        <v>42537</v>
      </c>
      <c r="E27" s="22">
        <v>44270</v>
      </c>
      <c r="F27" s="24">
        <v>3</v>
      </c>
      <c r="G27" s="24">
        <v>5</v>
      </c>
      <c r="H27" s="24">
        <v>1</v>
      </c>
      <c r="I27" s="24">
        <v>3</v>
      </c>
      <c r="J27" s="24">
        <v>4</v>
      </c>
      <c r="K27" s="24">
        <v>4</v>
      </c>
      <c r="L27" s="24">
        <v>3</v>
      </c>
      <c r="M27" s="24">
        <v>3</v>
      </c>
      <c r="N27" s="24">
        <v>1</v>
      </c>
      <c r="O27" s="24">
        <v>4</v>
      </c>
      <c r="T27" t="s">
        <v>38</v>
      </c>
      <c r="V27" s="31">
        <f>(Table3[[#This Row],[تاريخ المغادرة]]-Table3[[#This Row],[تاريخ المباشرة]])/365</f>
        <v>4.7479452054794518</v>
      </c>
      <c r="W27">
        <f>MONTH(Table3[[#This Row],[تاريخ المغادرة]])</f>
        <v>3</v>
      </c>
    </row>
    <row r="28" spans="1:23" x14ac:dyDescent="0.25">
      <c r="A28">
        <v>3324</v>
      </c>
      <c r="B28" t="s">
        <v>118</v>
      </c>
      <c r="C28" t="s">
        <v>71</v>
      </c>
      <c r="D28" s="22">
        <v>41950</v>
      </c>
      <c r="E28" s="22">
        <v>44251</v>
      </c>
      <c r="F28" s="24">
        <v>2</v>
      </c>
      <c r="G28" s="24">
        <v>4</v>
      </c>
      <c r="H28" s="24">
        <v>4</v>
      </c>
      <c r="I28" s="24">
        <v>1</v>
      </c>
      <c r="J28" s="24">
        <v>3</v>
      </c>
      <c r="K28" s="24">
        <v>2</v>
      </c>
      <c r="L28" s="24">
        <v>4</v>
      </c>
      <c r="M28" s="24">
        <v>4</v>
      </c>
      <c r="N28" s="24">
        <v>1</v>
      </c>
      <c r="O28" s="24">
        <v>5</v>
      </c>
      <c r="T28" t="s">
        <v>34</v>
      </c>
      <c r="V28" s="31">
        <f>(Table3[[#This Row],[تاريخ المغادرة]]-Table3[[#This Row],[تاريخ المباشرة]])/365</f>
        <v>6.3041095890410963</v>
      </c>
      <c r="W28">
        <f>MONTH(Table3[[#This Row],[تاريخ المغادرة]])</f>
        <v>2</v>
      </c>
    </row>
    <row r="29" spans="1:23" x14ac:dyDescent="0.25">
      <c r="A29">
        <v>5571</v>
      </c>
      <c r="B29" t="s">
        <v>120</v>
      </c>
      <c r="C29" t="s">
        <v>71</v>
      </c>
      <c r="D29" s="22">
        <v>40241</v>
      </c>
      <c r="E29" s="22">
        <v>44240</v>
      </c>
      <c r="F29" s="24">
        <v>4</v>
      </c>
      <c r="G29" s="24">
        <v>4</v>
      </c>
      <c r="H29" s="24">
        <v>5</v>
      </c>
      <c r="I29" s="24">
        <v>1</v>
      </c>
      <c r="J29" s="24">
        <v>2</v>
      </c>
      <c r="K29" s="24">
        <v>1</v>
      </c>
      <c r="L29" s="24">
        <v>4</v>
      </c>
      <c r="M29" s="24">
        <v>3</v>
      </c>
      <c r="N29" s="24">
        <v>3</v>
      </c>
      <c r="O29" s="24">
        <v>5</v>
      </c>
      <c r="T29" t="s">
        <v>40</v>
      </c>
      <c r="V29" s="31">
        <f>(Table3[[#This Row],[تاريخ المغادرة]]-Table3[[#This Row],[تاريخ المباشرة]])/365</f>
        <v>10.956164383561644</v>
      </c>
      <c r="W29">
        <f>MONTH(Table3[[#This Row],[تاريخ المغادرة]])</f>
        <v>2</v>
      </c>
    </row>
    <row r="30" spans="1:23" x14ac:dyDescent="0.25">
      <c r="A30">
        <v>6629</v>
      </c>
      <c r="B30" t="s">
        <v>122</v>
      </c>
      <c r="C30" t="s">
        <v>81</v>
      </c>
      <c r="D30" s="22">
        <v>43468</v>
      </c>
      <c r="E30" s="22">
        <v>44315</v>
      </c>
      <c r="F30" s="24">
        <v>5</v>
      </c>
      <c r="G30" s="24">
        <v>4</v>
      </c>
      <c r="H30" s="24">
        <v>5</v>
      </c>
      <c r="I30" s="24">
        <v>2</v>
      </c>
      <c r="J30" s="24">
        <v>1</v>
      </c>
      <c r="K30" s="24">
        <v>3</v>
      </c>
      <c r="L30" s="24">
        <v>4</v>
      </c>
      <c r="M30" s="24">
        <v>3</v>
      </c>
      <c r="N30" s="24">
        <v>3</v>
      </c>
      <c r="O30" s="24">
        <v>4</v>
      </c>
      <c r="T30" t="s">
        <v>36</v>
      </c>
      <c r="V30" s="31">
        <f>(Table3[[#This Row],[تاريخ المغادرة]]-Table3[[#This Row],[تاريخ المباشرة]])/365</f>
        <v>2.3205479452054796</v>
      </c>
      <c r="W30">
        <f>MONTH(Table3[[#This Row],[تاريخ المغادرة]])</f>
        <v>4</v>
      </c>
    </row>
    <row r="31" spans="1:23" x14ac:dyDescent="0.25">
      <c r="A31">
        <v>4923</v>
      </c>
      <c r="B31" t="s">
        <v>124</v>
      </c>
      <c r="C31" t="s">
        <v>71</v>
      </c>
      <c r="D31" s="22">
        <v>41853</v>
      </c>
      <c r="E31" s="22">
        <v>44252</v>
      </c>
      <c r="F31" s="24">
        <v>4</v>
      </c>
      <c r="G31" s="24">
        <v>5</v>
      </c>
      <c r="H31" s="24">
        <v>4</v>
      </c>
      <c r="I31" s="24">
        <v>3</v>
      </c>
      <c r="J31" s="24">
        <v>1</v>
      </c>
      <c r="K31" s="24">
        <v>1</v>
      </c>
      <c r="L31" s="24">
        <v>4</v>
      </c>
      <c r="M31" s="24">
        <v>5</v>
      </c>
      <c r="N31" s="24">
        <v>5</v>
      </c>
      <c r="O31" s="24">
        <v>3</v>
      </c>
      <c r="T31" t="s">
        <v>37</v>
      </c>
      <c r="V31" s="31">
        <f>(Table3[[#This Row],[تاريخ المغادرة]]-Table3[[#This Row],[تاريخ المباشرة]])/365</f>
        <v>6.5726027397260278</v>
      </c>
      <c r="W31">
        <f>MONTH(Table3[[#This Row],[تاريخ المغادرة]])</f>
        <v>2</v>
      </c>
    </row>
    <row r="32" spans="1:23" x14ac:dyDescent="0.25">
      <c r="A32">
        <v>6974</v>
      </c>
      <c r="B32" t="s">
        <v>126</v>
      </c>
      <c r="C32" t="s">
        <v>78</v>
      </c>
      <c r="D32" s="22">
        <v>43785</v>
      </c>
      <c r="E32" s="22">
        <v>44271</v>
      </c>
      <c r="F32" s="24">
        <v>1</v>
      </c>
      <c r="G32" s="24">
        <v>2</v>
      </c>
      <c r="H32" s="24">
        <v>4</v>
      </c>
      <c r="I32" s="24">
        <v>4</v>
      </c>
      <c r="J32" s="24">
        <v>5</v>
      </c>
      <c r="K32" s="24">
        <v>1</v>
      </c>
      <c r="L32" s="24">
        <v>3</v>
      </c>
      <c r="M32" s="24">
        <v>2</v>
      </c>
      <c r="N32" s="24">
        <v>3</v>
      </c>
      <c r="O32" s="24">
        <v>5</v>
      </c>
      <c r="T32" t="s">
        <v>41</v>
      </c>
      <c r="V32" s="31">
        <f>(Table3[[#This Row],[تاريخ المغادرة]]-Table3[[#This Row],[تاريخ المباشرة]])/365</f>
        <v>1.3315068493150686</v>
      </c>
      <c r="W32">
        <f>MONTH(Table3[[#This Row],[تاريخ المغادرة]])</f>
        <v>3</v>
      </c>
    </row>
    <row r="33" spans="1:23" x14ac:dyDescent="0.25">
      <c r="A33">
        <v>8834</v>
      </c>
      <c r="B33" t="s">
        <v>128</v>
      </c>
      <c r="C33" t="s">
        <v>78</v>
      </c>
      <c r="D33" s="22">
        <v>40717</v>
      </c>
      <c r="E33" s="22">
        <v>44231</v>
      </c>
      <c r="F33" s="24">
        <v>3</v>
      </c>
      <c r="G33" s="24">
        <v>3</v>
      </c>
      <c r="H33" s="24">
        <v>4</v>
      </c>
      <c r="I33" s="24">
        <v>1</v>
      </c>
      <c r="J33" s="24">
        <v>5</v>
      </c>
      <c r="K33" s="24">
        <v>4</v>
      </c>
      <c r="L33" s="24">
        <v>4</v>
      </c>
      <c r="M33" s="24">
        <v>3</v>
      </c>
      <c r="N33" s="24">
        <v>2</v>
      </c>
      <c r="O33" s="24">
        <v>3</v>
      </c>
      <c r="T33" t="s">
        <v>38</v>
      </c>
      <c r="V33" s="31">
        <f>(Table3[[#This Row],[تاريخ المغادرة]]-Table3[[#This Row],[تاريخ المباشرة]])/365</f>
        <v>9.6273972602739732</v>
      </c>
      <c r="W33">
        <f>MONTH(Table3[[#This Row],[تاريخ المغادرة]])</f>
        <v>2</v>
      </c>
    </row>
    <row r="34" spans="1:23" x14ac:dyDescent="0.25">
      <c r="A34">
        <v>6128</v>
      </c>
      <c r="B34" t="s">
        <v>129</v>
      </c>
      <c r="C34" t="s">
        <v>71</v>
      </c>
      <c r="D34" s="22">
        <v>42237</v>
      </c>
      <c r="E34" s="22">
        <v>44221</v>
      </c>
      <c r="F34" s="24">
        <v>5</v>
      </c>
      <c r="G34" s="24">
        <v>5</v>
      </c>
      <c r="H34" s="24">
        <v>3</v>
      </c>
      <c r="I34" s="24">
        <v>4</v>
      </c>
      <c r="J34" s="24">
        <v>3</v>
      </c>
      <c r="K34" s="24">
        <v>2</v>
      </c>
      <c r="L34" s="24">
        <v>3</v>
      </c>
      <c r="M34" s="24">
        <v>3</v>
      </c>
      <c r="N34" s="24">
        <v>5</v>
      </c>
      <c r="O34" s="24">
        <v>4</v>
      </c>
      <c r="T34" t="s">
        <v>39</v>
      </c>
      <c r="V34" s="31">
        <f>(Table3[[#This Row],[تاريخ المغادرة]]-Table3[[#This Row],[تاريخ المباشرة]])/365</f>
        <v>5.4356164383561643</v>
      </c>
      <c r="W34">
        <f>MONTH(Table3[[#This Row],[تاريخ المغادرة]])</f>
        <v>1</v>
      </c>
    </row>
    <row r="35" spans="1:23" x14ac:dyDescent="0.25">
      <c r="A35">
        <v>1742</v>
      </c>
      <c r="B35" t="s">
        <v>130</v>
      </c>
      <c r="C35" t="s">
        <v>71</v>
      </c>
      <c r="D35" s="22">
        <v>42657</v>
      </c>
      <c r="E35" s="22">
        <v>44332</v>
      </c>
      <c r="F35" s="24">
        <v>1</v>
      </c>
      <c r="G35" s="24">
        <v>5</v>
      </c>
      <c r="H35" s="24">
        <v>5</v>
      </c>
      <c r="I35" s="24">
        <v>5</v>
      </c>
      <c r="J35" s="24">
        <v>3</v>
      </c>
      <c r="K35" s="24">
        <v>4</v>
      </c>
      <c r="L35" s="24">
        <v>4</v>
      </c>
      <c r="M35" s="24">
        <v>4</v>
      </c>
      <c r="N35" s="24">
        <v>1</v>
      </c>
      <c r="O35" s="24">
        <v>5</v>
      </c>
      <c r="T35" t="s">
        <v>39</v>
      </c>
      <c r="V35" s="31">
        <f>(Table3[[#This Row],[تاريخ المغادرة]]-Table3[[#This Row],[تاريخ المباشرة]])/365</f>
        <v>4.5890410958904111</v>
      </c>
      <c r="W35">
        <f>MONTH(Table3[[#This Row],[تاريخ المغادرة]])</f>
        <v>5</v>
      </c>
    </row>
    <row r="36" spans="1:23" x14ac:dyDescent="0.25">
      <c r="A36">
        <v>9809</v>
      </c>
      <c r="B36" t="s">
        <v>131</v>
      </c>
      <c r="C36" t="s">
        <v>81</v>
      </c>
      <c r="D36" s="22">
        <v>40291</v>
      </c>
      <c r="E36" s="22">
        <v>44308</v>
      </c>
      <c r="F36" s="24">
        <v>1</v>
      </c>
      <c r="G36" s="24">
        <v>4</v>
      </c>
      <c r="H36" s="24">
        <v>2</v>
      </c>
      <c r="I36" s="24">
        <v>5</v>
      </c>
      <c r="J36" s="24">
        <v>1</v>
      </c>
      <c r="K36" s="24">
        <v>4</v>
      </c>
      <c r="L36" s="24">
        <v>1</v>
      </c>
      <c r="M36" s="24">
        <v>3</v>
      </c>
      <c r="N36" s="24">
        <v>1</v>
      </c>
      <c r="O36" s="24">
        <v>3</v>
      </c>
      <c r="T36" t="s">
        <v>40</v>
      </c>
      <c r="V36" s="31">
        <f>(Table3[[#This Row],[تاريخ المغادرة]]-Table3[[#This Row],[تاريخ المباشرة]])/365</f>
        <v>11.005479452054795</v>
      </c>
      <c r="W36">
        <f>MONTH(Table3[[#This Row],[تاريخ المغادرة]])</f>
        <v>4</v>
      </c>
    </row>
    <row r="37" spans="1:23" x14ac:dyDescent="0.25">
      <c r="A37">
        <v>7727</v>
      </c>
      <c r="B37" t="s">
        <v>132</v>
      </c>
      <c r="C37" t="s">
        <v>81</v>
      </c>
      <c r="D37" s="22">
        <v>43391</v>
      </c>
      <c r="E37" s="22">
        <v>44305</v>
      </c>
      <c r="F37" s="24">
        <v>4</v>
      </c>
      <c r="G37" s="24">
        <v>1</v>
      </c>
      <c r="H37" s="24">
        <v>2</v>
      </c>
      <c r="I37" s="24">
        <v>2</v>
      </c>
      <c r="J37" s="24">
        <v>3</v>
      </c>
      <c r="K37" s="24">
        <v>2</v>
      </c>
      <c r="L37" s="24">
        <v>4</v>
      </c>
      <c r="M37" s="24">
        <v>2</v>
      </c>
      <c r="N37" s="24">
        <v>2</v>
      </c>
      <c r="O37" s="24">
        <v>4</v>
      </c>
      <c r="T37" t="s">
        <v>34</v>
      </c>
      <c r="V37" s="31">
        <f>(Table3[[#This Row],[تاريخ المغادرة]]-Table3[[#This Row],[تاريخ المباشرة]])/365</f>
        <v>2.504109589041096</v>
      </c>
      <c r="W37">
        <f>MONTH(Table3[[#This Row],[تاريخ المغادرة]])</f>
        <v>4</v>
      </c>
    </row>
    <row r="38" spans="1:23" x14ac:dyDescent="0.25">
      <c r="A38">
        <v>3748</v>
      </c>
      <c r="B38" t="s">
        <v>133</v>
      </c>
      <c r="C38" t="s">
        <v>78</v>
      </c>
      <c r="D38" s="22">
        <v>40956</v>
      </c>
      <c r="E38" s="22">
        <v>44233</v>
      </c>
      <c r="F38" s="24">
        <v>3</v>
      </c>
      <c r="G38" s="24">
        <v>4</v>
      </c>
      <c r="H38" s="24">
        <v>4</v>
      </c>
      <c r="I38" s="24">
        <v>2</v>
      </c>
      <c r="J38" s="24">
        <v>2</v>
      </c>
      <c r="K38" s="24">
        <v>2</v>
      </c>
      <c r="L38" s="24">
        <v>4</v>
      </c>
      <c r="M38" s="24">
        <v>2</v>
      </c>
      <c r="N38" s="24">
        <v>2</v>
      </c>
      <c r="O38" s="24">
        <v>4</v>
      </c>
      <c r="T38" t="s">
        <v>40</v>
      </c>
      <c r="V38" s="31">
        <f>(Table3[[#This Row],[تاريخ المغادرة]]-Table3[[#This Row],[تاريخ المباشرة]])/365</f>
        <v>8.9780821917808211</v>
      </c>
      <c r="W38">
        <f>MONTH(Table3[[#This Row],[تاريخ المغادرة]])</f>
        <v>2</v>
      </c>
    </row>
    <row r="39" spans="1:23" x14ac:dyDescent="0.25">
      <c r="A39">
        <v>5583</v>
      </c>
      <c r="B39" t="s">
        <v>134</v>
      </c>
      <c r="C39" t="s">
        <v>81</v>
      </c>
      <c r="D39" s="22">
        <v>43687</v>
      </c>
      <c r="E39" s="22">
        <v>44288</v>
      </c>
      <c r="F39" s="24">
        <v>3</v>
      </c>
      <c r="G39" s="24">
        <v>1</v>
      </c>
      <c r="H39" s="24">
        <v>4</v>
      </c>
      <c r="I39" s="24">
        <v>1</v>
      </c>
      <c r="J39" s="24">
        <v>1</v>
      </c>
      <c r="K39" s="24">
        <v>2</v>
      </c>
      <c r="L39" s="24">
        <v>4</v>
      </c>
      <c r="M39" s="24">
        <v>2</v>
      </c>
      <c r="N39" s="24">
        <v>2</v>
      </c>
      <c r="O39" s="24">
        <v>5</v>
      </c>
      <c r="T39" t="s">
        <v>36</v>
      </c>
      <c r="V39" s="31">
        <f>(Table3[[#This Row],[تاريخ المغادرة]]-Table3[[#This Row],[تاريخ المباشرة]])/365</f>
        <v>1.6465753424657534</v>
      </c>
      <c r="W39">
        <f>MONTH(Table3[[#This Row],[تاريخ المغادرة]])</f>
        <v>4</v>
      </c>
    </row>
    <row r="40" spans="1:23" x14ac:dyDescent="0.25">
      <c r="A40">
        <v>5356</v>
      </c>
      <c r="B40" t="s">
        <v>135</v>
      </c>
      <c r="C40" t="s">
        <v>71</v>
      </c>
      <c r="D40" s="22">
        <v>42526</v>
      </c>
      <c r="E40" s="22">
        <v>44280</v>
      </c>
      <c r="F40" s="24">
        <v>5</v>
      </c>
      <c r="G40" s="24">
        <v>2</v>
      </c>
      <c r="H40" s="24">
        <v>3</v>
      </c>
      <c r="I40" s="24">
        <v>2</v>
      </c>
      <c r="J40" s="24">
        <v>4</v>
      </c>
      <c r="K40" s="24">
        <v>2</v>
      </c>
      <c r="L40" s="24">
        <v>4</v>
      </c>
      <c r="M40" s="24">
        <v>2</v>
      </c>
      <c r="N40" s="24">
        <v>2</v>
      </c>
      <c r="O40" s="24">
        <v>4</v>
      </c>
      <c r="T40" t="s">
        <v>37</v>
      </c>
      <c r="V40" s="31">
        <f>(Table3[[#This Row],[تاريخ المغادرة]]-Table3[[#This Row],[تاريخ المباشرة]])/365</f>
        <v>4.8054794520547945</v>
      </c>
      <c r="W40">
        <f>MONTH(Table3[[#This Row],[تاريخ المغادرة]])</f>
        <v>3</v>
      </c>
    </row>
    <row r="41" spans="1:23" x14ac:dyDescent="0.25">
      <c r="A41">
        <v>5546</v>
      </c>
      <c r="B41" t="s">
        <v>136</v>
      </c>
      <c r="C41" t="s">
        <v>71</v>
      </c>
      <c r="D41" s="22">
        <v>41000</v>
      </c>
      <c r="E41" s="22">
        <v>44200</v>
      </c>
      <c r="F41" s="24">
        <v>5</v>
      </c>
      <c r="G41" s="24">
        <v>2</v>
      </c>
      <c r="H41" s="24">
        <v>4</v>
      </c>
      <c r="I41" s="24">
        <v>4</v>
      </c>
      <c r="J41" s="24">
        <v>4</v>
      </c>
      <c r="K41" s="24">
        <v>2</v>
      </c>
      <c r="L41" s="24">
        <v>4</v>
      </c>
      <c r="M41" s="24">
        <v>2</v>
      </c>
      <c r="N41" s="24">
        <v>2</v>
      </c>
      <c r="O41" s="24">
        <v>4</v>
      </c>
      <c r="T41" t="s">
        <v>41</v>
      </c>
      <c r="V41" s="31">
        <f>(Table3[[#This Row],[تاريخ المغادرة]]-Table3[[#This Row],[تاريخ المباشرة]])/365</f>
        <v>8.7671232876712324</v>
      </c>
      <c r="W41">
        <f>MONTH(Table3[[#This Row],[تاريخ المغادرة]])</f>
        <v>1</v>
      </c>
    </row>
    <row r="42" spans="1:23" x14ac:dyDescent="0.25">
      <c r="A42">
        <v>8501</v>
      </c>
      <c r="B42" t="s">
        <v>137</v>
      </c>
      <c r="C42" t="s">
        <v>81</v>
      </c>
      <c r="D42" s="22">
        <v>41626</v>
      </c>
      <c r="E42" s="22">
        <v>44313</v>
      </c>
      <c r="F42" s="24">
        <v>4</v>
      </c>
      <c r="G42" s="24">
        <v>1</v>
      </c>
      <c r="H42" s="24">
        <v>4</v>
      </c>
      <c r="I42" s="24">
        <v>4</v>
      </c>
      <c r="J42" s="24">
        <v>1</v>
      </c>
      <c r="K42" s="24">
        <v>2</v>
      </c>
      <c r="L42" s="24">
        <v>4</v>
      </c>
      <c r="M42" s="24">
        <v>2</v>
      </c>
      <c r="N42" s="24">
        <v>2</v>
      </c>
      <c r="O42" s="24">
        <v>4</v>
      </c>
      <c r="T42" t="s">
        <v>38</v>
      </c>
      <c r="V42" s="31">
        <f>(Table3[[#This Row],[تاريخ المغادرة]]-Table3[[#This Row],[تاريخ المباشرة]])/365</f>
        <v>7.3616438356164382</v>
      </c>
      <c r="W42">
        <f>MONTH(Table3[[#This Row],[تاريخ المغادرة]])</f>
        <v>4</v>
      </c>
    </row>
    <row r="43" spans="1:23" x14ac:dyDescent="0.25">
      <c r="A43">
        <v>5556</v>
      </c>
      <c r="B43" t="s">
        <v>138</v>
      </c>
      <c r="C43" t="s">
        <v>71</v>
      </c>
      <c r="D43" s="22">
        <v>41217</v>
      </c>
      <c r="E43" s="22">
        <v>44230</v>
      </c>
      <c r="F43" s="24">
        <v>3</v>
      </c>
      <c r="G43" s="24">
        <v>1</v>
      </c>
      <c r="H43" s="24">
        <v>5</v>
      </c>
      <c r="I43" s="24">
        <v>5</v>
      </c>
      <c r="J43" s="24">
        <v>5</v>
      </c>
      <c r="K43" s="24">
        <v>2</v>
      </c>
      <c r="L43" s="24">
        <v>4</v>
      </c>
      <c r="M43" s="24">
        <v>2</v>
      </c>
      <c r="N43" s="24">
        <v>2</v>
      </c>
      <c r="O43" s="24">
        <v>4</v>
      </c>
      <c r="T43" t="s">
        <v>40</v>
      </c>
      <c r="V43" s="31">
        <f>(Table3[[#This Row],[تاريخ المغادرة]]-Table3[[#This Row],[تاريخ المباشرة]])/365</f>
        <v>8.2547945205479447</v>
      </c>
      <c r="W43">
        <f>MONTH(Table3[[#This Row],[تاريخ المغادرة]])</f>
        <v>2</v>
      </c>
    </row>
    <row r="44" spans="1:23" x14ac:dyDescent="0.25">
      <c r="A44">
        <v>3656</v>
      </c>
      <c r="B44" t="s">
        <v>139</v>
      </c>
      <c r="C44" t="s">
        <v>71</v>
      </c>
      <c r="D44" s="22">
        <v>43324</v>
      </c>
      <c r="E44" s="22">
        <v>44266</v>
      </c>
      <c r="F44" s="24">
        <v>4</v>
      </c>
      <c r="G44" s="24">
        <v>4</v>
      </c>
      <c r="H44" s="24">
        <v>4</v>
      </c>
      <c r="I44" s="24">
        <v>1</v>
      </c>
      <c r="J44" s="24">
        <v>2</v>
      </c>
      <c r="K44" s="24">
        <v>1</v>
      </c>
      <c r="L44" s="24">
        <v>4</v>
      </c>
      <c r="M44" s="24">
        <v>2</v>
      </c>
      <c r="N44" s="24">
        <v>4</v>
      </c>
      <c r="O44" s="24">
        <v>5</v>
      </c>
      <c r="T44" t="s">
        <v>34</v>
      </c>
      <c r="V44" s="31">
        <f>(Table3[[#This Row],[تاريخ المغادرة]]-Table3[[#This Row],[تاريخ المباشرة]])/365</f>
        <v>2.580821917808219</v>
      </c>
      <c r="W44">
        <f>MONTH(Table3[[#This Row],[تاريخ المغادرة]])</f>
        <v>3</v>
      </c>
    </row>
    <row r="45" spans="1:23" x14ac:dyDescent="0.25">
      <c r="A45">
        <v>3970</v>
      </c>
      <c r="B45" t="s">
        <v>140</v>
      </c>
      <c r="C45" t="s">
        <v>71</v>
      </c>
      <c r="D45" s="22">
        <v>43218</v>
      </c>
      <c r="E45" s="22">
        <v>44239</v>
      </c>
      <c r="F45" s="24">
        <v>5</v>
      </c>
      <c r="G45" s="24">
        <v>5</v>
      </c>
      <c r="H45" s="24">
        <v>1</v>
      </c>
      <c r="I45" s="24">
        <v>4</v>
      </c>
      <c r="J45" s="24">
        <v>5</v>
      </c>
      <c r="K45" s="24">
        <v>1</v>
      </c>
      <c r="L45" s="24">
        <v>3</v>
      </c>
      <c r="M45" s="24">
        <v>4</v>
      </c>
      <c r="N45" s="24">
        <v>3</v>
      </c>
      <c r="O45" s="24">
        <v>4</v>
      </c>
      <c r="T45" t="s">
        <v>35</v>
      </c>
      <c r="V45" s="31">
        <f>(Table3[[#This Row],[تاريخ المغادرة]]-Table3[[#This Row],[تاريخ المباشرة]])/365</f>
        <v>2.7972602739726029</v>
      </c>
      <c r="W45">
        <f>MONTH(Table3[[#This Row],[تاريخ المغادرة]])</f>
        <v>2</v>
      </c>
    </row>
    <row r="46" spans="1:23" x14ac:dyDescent="0.25">
      <c r="A46">
        <v>6617</v>
      </c>
      <c r="B46" t="s">
        <v>141</v>
      </c>
      <c r="C46" t="s">
        <v>71</v>
      </c>
      <c r="D46" s="22">
        <v>42481</v>
      </c>
      <c r="E46" s="22">
        <v>44253</v>
      </c>
      <c r="F46" s="24">
        <v>5</v>
      </c>
      <c r="G46" s="24">
        <v>4</v>
      </c>
      <c r="H46" s="24">
        <v>1</v>
      </c>
      <c r="I46" s="24">
        <v>4</v>
      </c>
      <c r="J46" s="24">
        <v>2</v>
      </c>
      <c r="K46" s="24">
        <v>2</v>
      </c>
      <c r="L46" s="24">
        <v>4</v>
      </c>
      <c r="M46" s="24">
        <v>1</v>
      </c>
      <c r="N46" s="24">
        <v>4</v>
      </c>
      <c r="O46" s="24">
        <v>4</v>
      </c>
      <c r="T46" t="s">
        <v>36</v>
      </c>
      <c r="V46" s="31">
        <f>(Table3[[#This Row],[تاريخ المغادرة]]-Table3[[#This Row],[تاريخ المباشرة]])/365</f>
        <v>4.8547945205479452</v>
      </c>
      <c r="W46">
        <f>MONTH(Table3[[#This Row],[تاريخ المغادرة]])</f>
        <v>2</v>
      </c>
    </row>
    <row r="47" spans="1:23" x14ac:dyDescent="0.25">
      <c r="A47">
        <v>7532</v>
      </c>
      <c r="B47" t="s">
        <v>142</v>
      </c>
      <c r="C47" t="s">
        <v>71</v>
      </c>
      <c r="D47" s="22">
        <v>40657</v>
      </c>
      <c r="E47" s="22">
        <v>44276</v>
      </c>
      <c r="F47" s="24">
        <v>5</v>
      </c>
      <c r="G47" s="24">
        <v>1</v>
      </c>
      <c r="H47" s="24">
        <v>5</v>
      </c>
      <c r="I47" s="24">
        <v>1</v>
      </c>
      <c r="J47" s="24">
        <v>1</v>
      </c>
      <c r="K47" s="24">
        <v>1</v>
      </c>
      <c r="L47" s="24">
        <v>3</v>
      </c>
      <c r="M47" s="24">
        <v>5</v>
      </c>
      <c r="N47" s="24">
        <v>5</v>
      </c>
      <c r="O47" s="24">
        <v>4</v>
      </c>
      <c r="T47" t="s">
        <v>37</v>
      </c>
      <c r="V47" s="31">
        <f>(Table3[[#This Row],[تاريخ المغادرة]]-Table3[[#This Row],[تاريخ المباشرة]])/365</f>
        <v>9.9150684931506845</v>
      </c>
      <c r="W47">
        <f>MONTH(Table3[[#This Row],[تاريخ المغادرة]])</f>
        <v>3</v>
      </c>
    </row>
    <row r="48" spans="1:23" x14ac:dyDescent="0.25">
      <c r="A48">
        <v>1809</v>
      </c>
      <c r="B48" t="s">
        <v>143</v>
      </c>
      <c r="C48" t="s">
        <v>78</v>
      </c>
      <c r="D48" s="22">
        <v>40863</v>
      </c>
      <c r="E48" s="22">
        <v>44246</v>
      </c>
      <c r="F48" s="24">
        <v>1</v>
      </c>
      <c r="G48" s="24">
        <v>5</v>
      </c>
      <c r="H48" s="24">
        <v>1</v>
      </c>
      <c r="I48" s="24">
        <v>4</v>
      </c>
      <c r="J48" s="24">
        <v>5</v>
      </c>
      <c r="K48" s="24">
        <v>3</v>
      </c>
      <c r="L48" s="24">
        <v>1</v>
      </c>
      <c r="M48" s="24">
        <v>4</v>
      </c>
      <c r="N48" s="24">
        <v>3</v>
      </c>
      <c r="O48" s="24">
        <v>5</v>
      </c>
      <c r="T48" t="s">
        <v>41</v>
      </c>
      <c r="V48" s="31">
        <f>(Table3[[#This Row],[تاريخ المغادرة]]-Table3[[#This Row],[تاريخ المباشرة]])/365</f>
        <v>9.2684931506849306</v>
      </c>
      <c r="W48">
        <f>MONTH(Table3[[#This Row],[تاريخ المغادرة]])</f>
        <v>2</v>
      </c>
    </row>
    <row r="49" spans="1:23" x14ac:dyDescent="0.25">
      <c r="A49">
        <v>9681</v>
      </c>
      <c r="B49" t="s">
        <v>144</v>
      </c>
      <c r="C49" t="s">
        <v>71</v>
      </c>
      <c r="D49" s="22">
        <v>43994</v>
      </c>
      <c r="E49" s="22">
        <v>44270</v>
      </c>
      <c r="F49" s="24">
        <v>1</v>
      </c>
      <c r="G49" s="24">
        <v>5</v>
      </c>
      <c r="H49" s="24">
        <v>1</v>
      </c>
      <c r="I49" s="24">
        <v>1</v>
      </c>
      <c r="J49" s="24">
        <v>3</v>
      </c>
      <c r="K49" s="24">
        <v>2</v>
      </c>
      <c r="L49" s="24">
        <v>4</v>
      </c>
      <c r="M49" s="24">
        <v>4</v>
      </c>
      <c r="N49" s="24">
        <v>3</v>
      </c>
      <c r="O49" s="24">
        <v>4</v>
      </c>
      <c r="T49" t="s">
        <v>38</v>
      </c>
      <c r="V49" s="31">
        <f>(Table3[[#This Row],[تاريخ المغادرة]]-Table3[[#This Row],[تاريخ المباشرة]])/365</f>
        <v>0.75616438356164384</v>
      </c>
      <c r="W49">
        <f>MONTH(Table3[[#This Row],[تاريخ المغادرة]])</f>
        <v>3</v>
      </c>
    </row>
    <row r="50" spans="1:23" x14ac:dyDescent="0.25">
      <c r="A50">
        <v>3990</v>
      </c>
      <c r="B50" t="s">
        <v>145</v>
      </c>
      <c r="C50" t="s">
        <v>71</v>
      </c>
      <c r="D50" s="22">
        <v>40408</v>
      </c>
      <c r="E50" s="22">
        <v>44329</v>
      </c>
      <c r="F50" s="24">
        <v>2</v>
      </c>
      <c r="G50" s="24">
        <v>3</v>
      </c>
      <c r="H50" s="24">
        <v>4</v>
      </c>
      <c r="I50" s="24">
        <v>5</v>
      </c>
      <c r="J50" s="24">
        <v>3</v>
      </c>
      <c r="K50" s="24">
        <v>1</v>
      </c>
      <c r="L50" s="24">
        <v>3</v>
      </c>
      <c r="M50" s="24">
        <v>4</v>
      </c>
      <c r="N50" s="24">
        <v>3</v>
      </c>
      <c r="O50" s="24">
        <v>5</v>
      </c>
      <c r="T50" t="s">
        <v>39</v>
      </c>
      <c r="V50" s="31">
        <f>(Table3[[#This Row],[تاريخ المغادرة]]-Table3[[#This Row],[تاريخ المباشرة]])/365</f>
        <v>10.742465753424657</v>
      </c>
      <c r="W50">
        <f>MONTH(Table3[[#This Row],[تاريخ المغادرة]])</f>
        <v>5</v>
      </c>
    </row>
    <row r="51" spans="1:23" x14ac:dyDescent="0.25">
      <c r="A51">
        <v>5985</v>
      </c>
      <c r="B51" t="s">
        <v>146</v>
      </c>
      <c r="C51" t="s">
        <v>71</v>
      </c>
      <c r="D51" s="22">
        <v>43436</v>
      </c>
      <c r="E51" s="22">
        <v>44211</v>
      </c>
      <c r="F51" s="24">
        <v>2</v>
      </c>
      <c r="G51" s="24">
        <v>2</v>
      </c>
      <c r="H51" s="24">
        <v>2</v>
      </c>
      <c r="I51" s="24">
        <v>5</v>
      </c>
      <c r="J51" s="24">
        <v>5</v>
      </c>
      <c r="K51" s="24">
        <v>1</v>
      </c>
      <c r="L51" s="24">
        <v>4</v>
      </c>
      <c r="M51" s="24">
        <v>5</v>
      </c>
      <c r="N51" s="24">
        <v>4</v>
      </c>
      <c r="O51" s="24">
        <v>5</v>
      </c>
      <c r="T51" t="s">
        <v>34</v>
      </c>
      <c r="V51" s="31">
        <f>(Table3[[#This Row],[تاريخ المغادرة]]-Table3[[#This Row],[تاريخ المباشرة]])/365</f>
        <v>2.1232876712328768</v>
      </c>
      <c r="W51">
        <f>MONTH(Table3[[#This Row],[تاريخ المغادرة]])</f>
        <v>1</v>
      </c>
    </row>
    <row r="52" spans="1:23" x14ac:dyDescent="0.25">
      <c r="A52">
        <v>7163</v>
      </c>
      <c r="B52" t="s">
        <v>147</v>
      </c>
      <c r="C52" t="s">
        <v>71</v>
      </c>
      <c r="D52" s="22">
        <v>41367</v>
      </c>
      <c r="E52" s="22">
        <v>44272</v>
      </c>
      <c r="F52" s="24">
        <v>1</v>
      </c>
      <c r="G52" s="24">
        <v>3</v>
      </c>
      <c r="H52" s="24">
        <v>5</v>
      </c>
      <c r="I52" s="24">
        <v>2</v>
      </c>
      <c r="J52" s="24">
        <v>2</v>
      </c>
      <c r="K52" s="24">
        <v>3</v>
      </c>
      <c r="L52" s="24">
        <v>4</v>
      </c>
      <c r="M52" s="24">
        <v>2</v>
      </c>
      <c r="N52" s="24">
        <v>4</v>
      </c>
      <c r="O52" s="24">
        <v>3</v>
      </c>
      <c r="T52" t="s">
        <v>40</v>
      </c>
      <c r="V52" s="31">
        <f>(Table3[[#This Row],[تاريخ المغادرة]]-Table3[[#This Row],[تاريخ المباشرة]])/365</f>
        <v>7.9589041095890414</v>
      </c>
      <c r="W52">
        <f>MONTH(Table3[[#This Row],[تاريخ المغادرة]])</f>
        <v>3</v>
      </c>
    </row>
    <row r="53" spans="1:23" x14ac:dyDescent="0.25">
      <c r="A53">
        <v>7043</v>
      </c>
      <c r="B53" t="s">
        <v>148</v>
      </c>
      <c r="C53" t="s">
        <v>71</v>
      </c>
      <c r="D53" s="22">
        <v>40950</v>
      </c>
      <c r="E53" s="22">
        <v>44273</v>
      </c>
      <c r="F53" s="24">
        <v>4</v>
      </c>
      <c r="G53" s="24">
        <v>5</v>
      </c>
      <c r="H53" s="24">
        <v>2</v>
      </c>
      <c r="I53" s="24">
        <v>2</v>
      </c>
      <c r="J53" s="24">
        <v>2</v>
      </c>
      <c r="K53" s="24">
        <v>2</v>
      </c>
      <c r="L53" s="24">
        <v>4</v>
      </c>
      <c r="M53" s="24">
        <v>3</v>
      </c>
      <c r="N53" s="24">
        <v>5</v>
      </c>
      <c r="O53" s="24">
        <v>4</v>
      </c>
      <c r="T53" t="s">
        <v>36</v>
      </c>
      <c r="V53" s="31">
        <f>(Table3[[#This Row],[تاريخ المغادرة]]-Table3[[#This Row],[تاريخ المباشرة]])/365</f>
        <v>9.1041095890410961</v>
      </c>
      <c r="W53">
        <f>MONTH(Table3[[#This Row],[تاريخ المغادرة]])</f>
        <v>3</v>
      </c>
    </row>
    <row r="54" spans="1:23" x14ac:dyDescent="0.25">
      <c r="A54">
        <v>5250</v>
      </c>
      <c r="B54" t="s">
        <v>149</v>
      </c>
      <c r="C54" t="s">
        <v>71</v>
      </c>
      <c r="D54" s="22">
        <v>43454</v>
      </c>
      <c r="E54" s="22">
        <v>44259</v>
      </c>
      <c r="F54" s="24">
        <v>1</v>
      </c>
      <c r="G54" s="24">
        <v>3</v>
      </c>
      <c r="H54" s="24">
        <v>2</v>
      </c>
      <c r="I54" s="24">
        <v>2</v>
      </c>
      <c r="J54" s="24">
        <v>2</v>
      </c>
      <c r="K54" s="24">
        <v>2</v>
      </c>
      <c r="L54" s="24">
        <v>4</v>
      </c>
      <c r="M54" s="24">
        <v>3</v>
      </c>
      <c r="N54" s="24">
        <v>5</v>
      </c>
      <c r="O54" s="24">
        <v>4</v>
      </c>
      <c r="T54" t="s">
        <v>37</v>
      </c>
      <c r="V54" s="31">
        <f>(Table3[[#This Row],[تاريخ المغادرة]]-Table3[[#This Row],[تاريخ المباشرة]])/365</f>
        <v>2.2054794520547945</v>
      </c>
      <c r="W54">
        <f>MONTH(Table3[[#This Row],[تاريخ المغادرة]])</f>
        <v>3</v>
      </c>
    </row>
    <row r="55" spans="1:23" x14ac:dyDescent="0.25">
      <c r="A55">
        <v>1591</v>
      </c>
      <c r="B55" t="s">
        <v>150</v>
      </c>
      <c r="C55" t="s">
        <v>78</v>
      </c>
      <c r="D55" s="22">
        <v>43279</v>
      </c>
      <c r="E55" s="22">
        <v>44258</v>
      </c>
      <c r="F55" s="24">
        <v>4</v>
      </c>
      <c r="G55" s="24">
        <v>3</v>
      </c>
      <c r="H55" s="24">
        <v>2</v>
      </c>
      <c r="I55" s="24">
        <v>2</v>
      </c>
      <c r="J55" s="24">
        <v>2</v>
      </c>
      <c r="K55" s="24">
        <v>2</v>
      </c>
      <c r="L55" s="24">
        <v>4</v>
      </c>
      <c r="M55" s="24">
        <v>3</v>
      </c>
      <c r="N55" s="24">
        <v>1</v>
      </c>
      <c r="O55" s="24">
        <v>4</v>
      </c>
      <c r="T55" t="s">
        <v>41</v>
      </c>
      <c r="V55" s="31">
        <f>(Table3[[#This Row],[تاريخ المغادرة]]-Table3[[#This Row],[تاريخ المباشرة]])/365</f>
        <v>2.6821917808219178</v>
      </c>
      <c r="W55">
        <f>MONTH(Table3[[#This Row],[تاريخ المغادرة]])</f>
        <v>3</v>
      </c>
    </row>
    <row r="56" spans="1:23" x14ac:dyDescent="0.25">
      <c r="A56">
        <v>4746</v>
      </c>
      <c r="B56" t="s">
        <v>151</v>
      </c>
      <c r="C56" t="s">
        <v>90</v>
      </c>
      <c r="D56" s="22">
        <v>40706</v>
      </c>
      <c r="E56" s="22">
        <v>44232</v>
      </c>
      <c r="F56" s="24">
        <v>1</v>
      </c>
      <c r="G56" s="24">
        <v>3</v>
      </c>
      <c r="H56" s="24">
        <v>2</v>
      </c>
      <c r="I56" s="24">
        <v>2</v>
      </c>
      <c r="J56" s="24">
        <v>2</v>
      </c>
      <c r="K56" s="24">
        <v>2</v>
      </c>
      <c r="L56" s="24">
        <v>4</v>
      </c>
      <c r="M56" s="24">
        <v>4</v>
      </c>
      <c r="N56" s="24">
        <v>5</v>
      </c>
      <c r="O56" s="24">
        <v>4</v>
      </c>
      <c r="T56" t="s">
        <v>38</v>
      </c>
      <c r="V56" s="31">
        <f>(Table3[[#This Row],[تاريخ المغادرة]]-Table3[[#This Row],[تاريخ المباشرة]])/365</f>
        <v>9.6602739726027398</v>
      </c>
      <c r="W56">
        <f>MONTH(Table3[[#This Row],[تاريخ المغادرة]])</f>
        <v>2</v>
      </c>
    </row>
    <row r="57" spans="1:23" x14ac:dyDescent="0.25">
      <c r="A57">
        <v>6023</v>
      </c>
      <c r="B57" t="s">
        <v>152</v>
      </c>
      <c r="C57" t="s">
        <v>71</v>
      </c>
      <c r="D57" s="22">
        <v>43898</v>
      </c>
      <c r="E57" s="22">
        <v>44282</v>
      </c>
      <c r="F57" s="24">
        <v>1</v>
      </c>
      <c r="G57" s="24">
        <v>5</v>
      </c>
      <c r="H57" s="24">
        <v>2</v>
      </c>
      <c r="I57" s="24">
        <v>2</v>
      </c>
      <c r="J57" s="24">
        <v>2</v>
      </c>
      <c r="K57" s="24">
        <v>2</v>
      </c>
      <c r="L57" s="24">
        <v>4</v>
      </c>
      <c r="M57" s="24">
        <v>1</v>
      </c>
      <c r="N57" s="24">
        <v>5</v>
      </c>
      <c r="O57" s="24">
        <v>3</v>
      </c>
      <c r="T57" t="s">
        <v>39</v>
      </c>
      <c r="V57" s="31">
        <f>(Table3[[#This Row],[تاريخ المغادرة]]-Table3[[#This Row],[تاريخ المباشرة]])/365</f>
        <v>1.0520547945205478</v>
      </c>
      <c r="W57">
        <f>MONTH(Table3[[#This Row],[تاريخ المغادرة]])</f>
        <v>3</v>
      </c>
    </row>
    <row r="58" spans="1:23" x14ac:dyDescent="0.25">
      <c r="A58">
        <v>1593</v>
      </c>
      <c r="B58" t="s">
        <v>153</v>
      </c>
      <c r="C58" t="s">
        <v>78</v>
      </c>
      <c r="D58" s="22">
        <v>42918</v>
      </c>
      <c r="E58" s="22">
        <v>44280</v>
      </c>
      <c r="F58" s="24">
        <v>4</v>
      </c>
      <c r="G58" s="24">
        <v>3</v>
      </c>
      <c r="H58" s="24">
        <v>2</v>
      </c>
      <c r="I58" s="24">
        <v>2</v>
      </c>
      <c r="J58" s="24">
        <v>2</v>
      </c>
      <c r="K58" s="24">
        <v>2</v>
      </c>
      <c r="L58" s="24">
        <v>4</v>
      </c>
      <c r="M58" s="24">
        <v>2</v>
      </c>
      <c r="N58" s="24">
        <v>4</v>
      </c>
      <c r="O58" s="24">
        <v>5</v>
      </c>
      <c r="T58" t="s">
        <v>40</v>
      </c>
      <c r="V58" s="31">
        <f>(Table3[[#This Row],[تاريخ المغادرة]]-Table3[[#This Row],[تاريخ المباشرة]])/365</f>
        <v>3.7315068493150685</v>
      </c>
      <c r="W58">
        <f>MONTH(Table3[[#This Row],[تاريخ المغادرة]])</f>
        <v>3</v>
      </c>
    </row>
    <row r="59" spans="1:23" x14ac:dyDescent="0.25">
      <c r="A59">
        <v>6164</v>
      </c>
      <c r="B59" t="s">
        <v>154</v>
      </c>
      <c r="C59" t="s">
        <v>71</v>
      </c>
      <c r="D59" s="22">
        <v>42233</v>
      </c>
      <c r="E59" s="22">
        <v>44300</v>
      </c>
      <c r="F59" s="24">
        <v>1</v>
      </c>
      <c r="G59" s="24">
        <v>4</v>
      </c>
      <c r="H59" s="24">
        <v>2</v>
      </c>
      <c r="I59" s="24">
        <v>2</v>
      </c>
      <c r="J59" s="24">
        <v>2</v>
      </c>
      <c r="K59" s="24">
        <v>2</v>
      </c>
      <c r="L59" s="24">
        <v>2</v>
      </c>
      <c r="M59" s="24">
        <v>2</v>
      </c>
      <c r="N59" s="24">
        <v>2</v>
      </c>
      <c r="O59" s="24">
        <v>3</v>
      </c>
      <c r="T59" t="s">
        <v>34</v>
      </c>
      <c r="V59" s="31">
        <f>(Table3[[#This Row],[تاريخ المغادرة]]-Table3[[#This Row],[تاريخ المباشرة]])/365</f>
        <v>5.6630136986301371</v>
      </c>
      <c r="W59">
        <f>MONTH(Table3[[#This Row],[تاريخ المغادرة]])</f>
        <v>4</v>
      </c>
    </row>
    <row r="60" spans="1:23" x14ac:dyDescent="0.25">
      <c r="A60">
        <v>2467</v>
      </c>
      <c r="B60" t="s">
        <v>155</v>
      </c>
      <c r="C60" t="s">
        <v>81</v>
      </c>
      <c r="D60" s="22">
        <v>40663</v>
      </c>
      <c r="E60" s="22">
        <v>44291</v>
      </c>
      <c r="F60" s="24">
        <v>2</v>
      </c>
      <c r="G60" s="24">
        <v>5</v>
      </c>
      <c r="H60" s="24">
        <v>2</v>
      </c>
      <c r="I60" s="24">
        <v>2</v>
      </c>
      <c r="J60" s="24">
        <v>2</v>
      </c>
      <c r="K60" s="24">
        <v>2</v>
      </c>
      <c r="L60" s="24">
        <v>2</v>
      </c>
      <c r="M60" s="24">
        <v>3</v>
      </c>
      <c r="N60" s="24">
        <v>1</v>
      </c>
      <c r="O60" s="24">
        <v>5</v>
      </c>
      <c r="T60" t="s">
        <v>40</v>
      </c>
      <c r="V60" s="31">
        <f>(Table3[[#This Row],[تاريخ المغادرة]]-Table3[[#This Row],[تاريخ المباشرة]])/365</f>
        <v>9.9397260273972599</v>
      </c>
      <c r="W60">
        <f>MONTH(Table3[[#This Row],[تاريخ المغادرة]])</f>
        <v>4</v>
      </c>
    </row>
    <row r="61" spans="1:23" x14ac:dyDescent="0.25">
      <c r="A61">
        <v>9185</v>
      </c>
      <c r="B61" t="s">
        <v>156</v>
      </c>
      <c r="C61" t="s">
        <v>71</v>
      </c>
      <c r="D61" s="22">
        <v>41487</v>
      </c>
      <c r="E61" s="22">
        <v>44208</v>
      </c>
      <c r="F61" s="24">
        <v>4</v>
      </c>
      <c r="G61" s="24">
        <v>3</v>
      </c>
      <c r="H61" s="24">
        <v>1</v>
      </c>
      <c r="I61" s="24">
        <v>5</v>
      </c>
      <c r="J61" s="24">
        <v>4</v>
      </c>
      <c r="K61" s="24">
        <v>4</v>
      </c>
      <c r="L61" s="24">
        <v>2</v>
      </c>
      <c r="M61" s="24">
        <v>5</v>
      </c>
      <c r="N61" s="24">
        <v>4</v>
      </c>
      <c r="O61" s="24">
        <v>5</v>
      </c>
      <c r="T61" t="s">
        <v>40</v>
      </c>
      <c r="V61" s="31">
        <f>(Table3[[#This Row],[تاريخ المغادرة]]-Table3[[#This Row],[تاريخ المباشرة]])/365</f>
        <v>7.4547945205479449</v>
      </c>
      <c r="W61">
        <f>MONTH(Table3[[#This Row],[تاريخ المغادرة]])</f>
        <v>1</v>
      </c>
    </row>
    <row r="62" spans="1:23" x14ac:dyDescent="0.25">
      <c r="A62">
        <v>6885</v>
      </c>
      <c r="B62" t="s">
        <v>157</v>
      </c>
      <c r="C62" t="s">
        <v>90</v>
      </c>
      <c r="D62" s="22">
        <v>40938</v>
      </c>
      <c r="E62" s="22">
        <v>44217</v>
      </c>
      <c r="F62" s="24">
        <v>2</v>
      </c>
      <c r="G62" s="24">
        <v>1</v>
      </c>
      <c r="H62" s="24">
        <v>5</v>
      </c>
      <c r="I62" s="24">
        <v>3</v>
      </c>
      <c r="J62" s="24">
        <v>4</v>
      </c>
      <c r="K62" s="24">
        <v>1</v>
      </c>
      <c r="L62" s="24">
        <v>3</v>
      </c>
      <c r="M62" s="24">
        <v>3</v>
      </c>
      <c r="N62" s="24">
        <v>2</v>
      </c>
      <c r="O62" s="24">
        <v>4</v>
      </c>
      <c r="T62" t="s">
        <v>37</v>
      </c>
      <c r="V62" s="31">
        <f>(Table3[[#This Row],[تاريخ المغادرة]]-Table3[[#This Row],[تاريخ المباشرة]])/365</f>
        <v>8.9835616438356158</v>
      </c>
      <c r="W62">
        <f>MONTH(Table3[[#This Row],[تاريخ المغادرة]])</f>
        <v>1</v>
      </c>
    </row>
    <row r="63" spans="1:23" x14ac:dyDescent="0.25">
      <c r="A63">
        <v>9913</v>
      </c>
      <c r="B63" t="s">
        <v>158</v>
      </c>
      <c r="C63" t="s">
        <v>71</v>
      </c>
      <c r="D63" s="22">
        <v>40191</v>
      </c>
      <c r="E63" s="22">
        <v>44325</v>
      </c>
      <c r="F63" s="24">
        <v>5</v>
      </c>
      <c r="G63" s="24">
        <v>4</v>
      </c>
      <c r="H63" s="24">
        <v>2</v>
      </c>
      <c r="I63" s="24">
        <v>4</v>
      </c>
      <c r="J63" s="24">
        <v>1</v>
      </c>
      <c r="K63" s="24">
        <v>3</v>
      </c>
      <c r="L63" s="24">
        <v>1</v>
      </c>
      <c r="M63" s="24">
        <v>5</v>
      </c>
      <c r="N63" s="24">
        <v>5</v>
      </c>
      <c r="O63" s="24">
        <v>4</v>
      </c>
      <c r="T63" t="s">
        <v>41</v>
      </c>
      <c r="V63" s="31">
        <f>(Table3[[#This Row],[تاريخ المغادرة]]-Table3[[#This Row],[تاريخ المباشرة]])/365</f>
        <v>11.326027397260274</v>
      </c>
      <c r="W63">
        <f>MONTH(Table3[[#This Row],[تاريخ المغادرة]])</f>
        <v>5</v>
      </c>
    </row>
    <row r="64" spans="1:23" x14ac:dyDescent="0.25">
      <c r="A64">
        <v>2927</v>
      </c>
      <c r="B64" t="s">
        <v>159</v>
      </c>
      <c r="C64" t="s">
        <v>935</v>
      </c>
      <c r="D64" s="22">
        <v>40422</v>
      </c>
      <c r="E64" s="22">
        <v>44206</v>
      </c>
      <c r="F64" s="24">
        <v>1</v>
      </c>
      <c r="G64" s="24">
        <v>2</v>
      </c>
      <c r="H64" s="24">
        <v>2</v>
      </c>
      <c r="I64" s="24">
        <v>5</v>
      </c>
      <c r="J64" s="24">
        <v>2</v>
      </c>
      <c r="K64" s="24">
        <v>2</v>
      </c>
      <c r="L64" s="24">
        <v>3</v>
      </c>
      <c r="M64" s="24">
        <v>1</v>
      </c>
      <c r="N64" s="24">
        <v>4</v>
      </c>
      <c r="O64" s="24">
        <v>3</v>
      </c>
      <c r="T64" t="s">
        <v>38</v>
      </c>
      <c r="V64" s="31">
        <f>(Table3[[#This Row],[تاريخ المغادرة]]-Table3[[#This Row],[تاريخ المباشرة]])/365</f>
        <v>10.367123287671232</v>
      </c>
      <c r="W64">
        <f>MONTH(Table3[[#This Row],[تاريخ المغادرة]])</f>
        <v>1</v>
      </c>
    </row>
    <row r="65" spans="1:23" x14ac:dyDescent="0.25">
      <c r="A65">
        <v>8437</v>
      </c>
      <c r="B65" t="s">
        <v>160</v>
      </c>
      <c r="C65" t="s">
        <v>935</v>
      </c>
      <c r="D65" s="22">
        <v>43683</v>
      </c>
      <c r="E65" s="22">
        <v>44245</v>
      </c>
      <c r="F65" s="24">
        <v>4</v>
      </c>
      <c r="G65" s="24">
        <v>2</v>
      </c>
      <c r="H65" s="24">
        <v>2</v>
      </c>
      <c r="I65" s="24">
        <v>3</v>
      </c>
      <c r="J65" s="24">
        <v>4</v>
      </c>
      <c r="K65" s="24">
        <v>4</v>
      </c>
      <c r="L65" s="24">
        <v>1</v>
      </c>
      <c r="M65" s="24">
        <v>3</v>
      </c>
      <c r="N65" s="24">
        <v>4</v>
      </c>
      <c r="O65" s="24">
        <v>4</v>
      </c>
      <c r="T65" t="s">
        <v>39</v>
      </c>
      <c r="V65" s="31">
        <f>(Table3[[#This Row],[تاريخ المغادرة]]-Table3[[#This Row],[تاريخ المباشرة]])/365</f>
        <v>1.5397260273972602</v>
      </c>
      <c r="W65">
        <f>MONTH(Table3[[#This Row],[تاريخ المغادرة]])</f>
        <v>2</v>
      </c>
    </row>
    <row r="66" spans="1:23" x14ac:dyDescent="0.25">
      <c r="A66">
        <v>6624</v>
      </c>
      <c r="B66" t="s">
        <v>161</v>
      </c>
      <c r="C66" t="s">
        <v>90</v>
      </c>
      <c r="D66" s="22">
        <v>41108</v>
      </c>
      <c r="E66" s="22">
        <v>44241</v>
      </c>
      <c r="F66" s="24">
        <v>3</v>
      </c>
      <c r="G66" s="24">
        <v>5</v>
      </c>
      <c r="H66" s="24">
        <v>4</v>
      </c>
      <c r="I66" s="24">
        <v>3</v>
      </c>
      <c r="J66" s="24">
        <v>3</v>
      </c>
      <c r="K66" s="24">
        <v>4</v>
      </c>
      <c r="L66" s="24">
        <v>2</v>
      </c>
      <c r="M66" s="24">
        <v>2</v>
      </c>
      <c r="N66" s="24">
        <v>2</v>
      </c>
      <c r="O66" s="24">
        <v>4</v>
      </c>
      <c r="T66" t="s">
        <v>39</v>
      </c>
      <c r="V66" s="31">
        <f>(Table3[[#This Row],[تاريخ المغادرة]]-Table3[[#This Row],[تاريخ المباشرة]])/365</f>
        <v>8.5835616438356173</v>
      </c>
      <c r="W66">
        <f>MONTH(Table3[[#This Row],[تاريخ المغادرة]])</f>
        <v>2</v>
      </c>
    </row>
    <row r="67" spans="1:23" x14ac:dyDescent="0.25">
      <c r="A67">
        <v>9142</v>
      </c>
      <c r="B67" t="s">
        <v>162</v>
      </c>
      <c r="C67" t="s">
        <v>935</v>
      </c>
      <c r="D67" s="22">
        <v>41424</v>
      </c>
      <c r="E67" s="22">
        <v>44228</v>
      </c>
      <c r="F67" s="24">
        <v>4</v>
      </c>
      <c r="G67" s="24">
        <v>3</v>
      </c>
      <c r="H67" s="24">
        <v>2</v>
      </c>
      <c r="I67" s="24">
        <v>4</v>
      </c>
      <c r="J67" s="24">
        <v>4</v>
      </c>
      <c r="K67" s="24">
        <v>2</v>
      </c>
      <c r="L67" s="24">
        <v>2</v>
      </c>
      <c r="M67" s="24">
        <v>3</v>
      </c>
      <c r="N67" s="24">
        <v>5</v>
      </c>
      <c r="O67" s="24">
        <v>4</v>
      </c>
      <c r="T67" t="s">
        <v>40</v>
      </c>
      <c r="V67" s="31">
        <f>(Table3[[#This Row],[تاريخ المغادرة]]-Table3[[#This Row],[تاريخ المباشرة]])/365</f>
        <v>7.6821917808219178</v>
      </c>
      <c r="W67">
        <f>MONTH(Table3[[#This Row],[تاريخ المغادرة]])</f>
        <v>2</v>
      </c>
    </row>
    <row r="68" spans="1:23" x14ac:dyDescent="0.25">
      <c r="A68">
        <v>9476</v>
      </c>
      <c r="B68" t="s">
        <v>163</v>
      </c>
      <c r="C68" t="s">
        <v>935</v>
      </c>
      <c r="D68" s="22">
        <v>43532</v>
      </c>
      <c r="E68" s="22">
        <v>44241</v>
      </c>
      <c r="F68" s="24">
        <v>2</v>
      </c>
      <c r="G68" s="24">
        <v>3</v>
      </c>
      <c r="H68" s="24">
        <v>2</v>
      </c>
      <c r="I68" s="24">
        <v>2</v>
      </c>
      <c r="J68" s="24">
        <v>4</v>
      </c>
      <c r="K68" s="24">
        <v>2</v>
      </c>
      <c r="L68" s="24">
        <v>3</v>
      </c>
      <c r="M68" s="24">
        <v>4</v>
      </c>
      <c r="N68" s="24">
        <v>2</v>
      </c>
      <c r="O68" s="24">
        <v>4</v>
      </c>
      <c r="T68" t="s">
        <v>34</v>
      </c>
      <c r="V68" s="31">
        <f>(Table3[[#This Row],[تاريخ المغادرة]]-Table3[[#This Row],[تاريخ المباشرة]])/365</f>
        <v>1.9424657534246574</v>
      </c>
      <c r="W68">
        <f>MONTH(Table3[[#This Row],[تاريخ المغادرة]])</f>
        <v>2</v>
      </c>
    </row>
    <row r="69" spans="1:23" x14ac:dyDescent="0.25">
      <c r="A69">
        <v>2335</v>
      </c>
      <c r="B69" t="s">
        <v>164</v>
      </c>
      <c r="C69" t="s">
        <v>935</v>
      </c>
      <c r="D69" s="22">
        <v>40643</v>
      </c>
      <c r="E69" s="22">
        <v>44212</v>
      </c>
      <c r="F69" s="24">
        <v>1</v>
      </c>
      <c r="G69" s="24">
        <v>2</v>
      </c>
      <c r="H69" s="24">
        <v>1</v>
      </c>
      <c r="I69" s="24">
        <v>5</v>
      </c>
      <c r="J69" s="24">
        <v>1</v>
      </c>
      <c r="K69" s="24">
        <v>4</v>
      </c>
      <c r="L69" s="24">
        <v>2</v>
      </c>
      <c r="M69" s="24">
        <v>2</v>
      </c>
      <c r="N69" s="24">
        <v>3</v>
      </c>
      <c r="O69" s="24">
        <v>3</v>
      </c>
      <c r="T69" t="s">
        <v>40</v>
      </c>
      <c r="V69" s="31">
        <f>(Table3[[#This Row],[تاريخ المغادرة]]-Table3[[#This Row],[تاريخ المباشرة]])/365</f>
        <v>9.7780821917808218</v>
      </c>
      <c r="W69">
        <f>MONTH(Table3[[#This Row],[تاريخ المغادرة]])</f>
        <v>1</v>
      </c>
    </row>
    <row r="70" spans="1:23" x14ac:dyDescent="0.25">
      <c r="A70">
        <v>5750</v>
      </c>
      <c r="B70" t="s">
        <v>165</v>
      </c>
      <c r="C70" t="s">
        <v>90</v>
      </c>
      <c r="D70" s="22">
        <v>41256</v>
      </c>
      <c r="E70" s="22">
        <v>44247</v>
      </c>
      <c r="F70" s="24">
        <v>3</v>
      </c>
      <c r="G70" s="24">
        <v>3</v>
      </c>
      <c r="H70" s="24">
        <v>5</v>
      </c>
      <c r="I70" s="24">
        <v>3</v>
      </c>
      <c r="J70" s="24">
        <v>3</v>
      </c>
      <c r="K70" s="24">
        <v>1</v>
      </c>
      <c r="L70" s="24">
        <v>1</v>
      </c>
      <c r="M70" s="24">
        <v>4</v>
      </c>
      <c r="N70" s="24">
        <v>3</v>
      </c>
      <c r="O70" s="24">
        <v>5</v>
      </c>
      <c r="T70" t="s">
        <v>36</v>
      </c>
      <c r="V70" s="31">
        <f>(Table3[[#This Row],[تاريخ المغادرة]]-Table3[[#This Row],[تاريخ المباشرة]])/365</f>
        <v>8.1945205479452063</v>
      </c>
      <c r="W70">
        <f>MONTH(Table3[[#This Row],[تاريخ المغادرة]])</f>
        <v>2</v>
      </c>
    </row>
    <row r="71" spans="1:23" x14ac:dyDescent="0.25">
      <c r="A71">
        <v>5173</v>
      </c>
      <c r="B71" t="s">
        <v>166</v>
      </c>
      <c r="C71" t="s">
        <v>935</v>
      </c>
      <c r="D71" s="22">
        <v>42359</v>
      </c>
      <c r="E71" s="22">
        <v>44299</v>
      </c>
      <c r="F71" s="24">
        <v>3</v>
      </c>
      <c r="G71" s="24">
        <v>3</v>
      </c>
      <c r="H71" s="24">
        <v>2</v>
      </c>
      <c r="I71" s="24">
        <v>4</v>
      </c>
      <c r="J71" s="24">
        <v>2</v>
      </c>
      <c r="K71" s="24">
        <v>1</v>
      </c>
      <c r="L71" s="24">
        <v>1</v>
      </c>
      <c r="M71" s="24">
        <v>4</v>
      </c>
      <c r="N71" s="24">
        <v>1</v>
      </c>
      <c r="O71" s="24">
        <v>4</v>
      </c>
      <c r="T71" t="s">
        <v>37</v>
      </c>
      <c r="V71" s="31">
        <f>(Table3[[#This Row],[تاريخ المغادرة]]-Table3[[#This Row],[تاريخ المباشرة]])/365</f>
        <v>5.3150684931506849</v>
      </c>
      <c r="W71">
        <f>MONTH(Table3[[#This Row],[تاريخ المغادرة]])</f>
        <v>4</v>
      </c>
    </row>
    <row r="72" spans="1:23" x14ac:dyDescent="0.25">
      <c r="A72">
        <v>5642</v>
      </c>
      <c r="B72" t="s">
        <v>167</v>
      </c>
      <c r="C72" t="s">
        <v>81</v>
      </c>
      <c r="D72" s="22">
        <v>40580</v>
      </c>
      <c r="E72" s="22">
        <v>44205</v>
      </c>
      <c r="F72" s="24">
        <v>5</v>
      </c>
      <c r="G72" s="24">
        <v>5</v>
      </c>
      <c r="H72" s="24">
        <v>2</v>
      </c>
      <c r="I72" s="24">
        <v>2</v>
      </c>
      <c r="J72" s="24">
        <v>2</v>
      </c>
      <c r="K72" s="24">
        <v>2</v>
      </c>
      <c r="L72" s="24">
        <v>2</v>
      </c>
      <c r="M72" s="24">
        <v>2</v>
      </c>
      <c r="N72" s="24">
        <v>1</v>
      </c>
      <c r="O72" s="24">
        <v>4</v>
      </c>
      <c r="T72" t="s">
        <v>41</v>
      </c>
      <c r="V72" s="31">
        <f>(Table3[[#This Row],[تاريخ المغادرة]]-Table3[[#This Row],[تاريخ المباشرة]])/365</f>
        <v>9.9315068493150687</v>
      </c>
      <c r="W72">
        <f>MONTH(Table3[[#This Row],[تاريخ المغادرة]])</f>
        <v>1</v>
      </c>
    </row>
    <row r="73" spans="1:23" x14ac:dyDescent="0.25">
      <c r="A73">
        <v>6996</v>
      </c>
      <c r="B73" t="s">
        <v>168</v>
      </c>
      <c r="C73" t="s">
        <v>935</v>
      </c>
      <c r="D73" s="22">
        <v>41515</v>
      </c>
      <c r="E73" s="22">
        <v>44265</v>
      </c>
      <c r="F73" s="24">
        <v>1</v>
      </c>
      <c r="G73" s="24">
        <v>1</v>
      </c>
      <c r="H73" s="24">
        <v>1</v>
      </c>
      <c r="I73" s="24">
        <v>2</v>
      </c>
      <c r="J73" s="24">
        <v>2</v>
      </c>
      <c r="K73" s="24">
        <v>2</v>
      </c>
      <c r="L73" s="24">
        <v>2</v>
      </c>
      <c r="M73" s="24">
        <v>2</v>
      </c>
      <c r="N73" s="24">
        <v>4</v>
      </c>
      <c r="O73" s="24">
        <v>5</v>
      </c>
      <c r="T73" t="s">
        <v>38</v>
      </c>
      <c r="V73" s="31">
        <f>(Table3[[#This Row],[تاريخ المغادرة]]-Table3[[#This Row],[تاريخ المباشرة]])/365</f>
        <v>7.5342465753424657</v>
      </c>
      <c r="W73">
        <f>MONTH(Table3[[#This Row],[تاريخ المغادرة]])</f>
        <v>3</v>
      </c>
    </row>
    <row r="74" spans="1:23" x14ac:dyDescent="0.25">
      <c r="A74">
        <v>9035</v>
      </c>
      <c r="B74" t="s">
        <v>169</v>
      </c>
      <c r="C74" t="s">
        <v>78</v>
      </c>
      <c r="D74" s="22">
        <v>40336</v>
      </c>
      <c r="E74" s="22">
        <v>44236</v>
      </c>
      <c r="F74" s="24">
        <v>1</v>
      </c>
      <c r="G74" s="24">
        <v>1</v>
      </c>
      <c r="H74" s="24">
        <v>3</v>
      </c>
      <c r="I74" s="24">
        <v>2</v>
      </c>
      <c r="J74" s="24">
        <v>2</v>
      </c>
      <c r="K74" s="24">
        <v>2</v>
      </c>
      <c r="L74" s="24">
        <v>2</v>
      </c>
      <c r="M74" s="24">
        <v>2</v>
      </c>
      <c r="N74" s="24">
        <v>4</v>
      </c>
      <c r="O74" s="24">
        <v>3</v>
      </c>
      <c r="T74" t="s">
        <v>40</v>
      </c>
      <c r="V74" s="31">
        <f>(Table3[[#This Row],[تاريخ المغادرة]]-Table3[[#This Row],[تاريخ المباشرة]])/365</f>
        <v>10.684931506849315</v>
      </c>
      <c r="W74">
        <f>MONTH(Table3[[#This Row],[تاريخ المغادرة]])</f>
        <v>2</v>
      </c>
    </row>
    <row r="75" spans="1:23" x14ac:dyDescent="0.25">
      <c r="A75">
        <v>5536</v>
      </c>
      <c r="B75" t="s">
        <v>170</v>
      </c>
      <c r="C75" t="s">
        <v>935</v>
      </c>
      <c r="D75" s="22">
        <v>40453</v>
      </c>
      <c r="E75" s="22">
        <v>44222</v>
      </c>
      <c r="F75" s="24">
        <v>3</v>
      </c>
      <c r="G75" s="24">
        <v>3</v>
      </c>
      <c r="H75" s="24">
        <v>2</v>
      </c>
      <c r="I75" s="24">
        <v>2</v>
      </c>
      <c r="J75" s="24">
        <v>2</v>
      </c>
      <c r="K75" s="24">
        <v>2</v>
      </c>
      <c r="L75" s="24">
        <v>2</v>
      </c>
      <c r="M75" s="24">
        <v>2</v>
      </c>
      <c r="N75" s="24">
        <v>4</v>
      </c>
      <c r="O75" s="24">
        <v>4</v>
      </c>
      <c r="T75" t="s">
        <v>34</v>
      </c>
      <c r="V75" s="31">
        <f>(Table3[[#This Row],[تاريخ المغادرة]]-Table3[[#This Row],[تاريخ المباشرة]])/365</f>
        <v>10.326027397260274</v>
      </c>
      <c r="W75">
        <f>MONTH(Table3[[#This Row],[تاريخ المغادرة]])</f>
        <v>1</v>
      </c>
    </row>
    <row r="76" spans="1:23" x14ac:dyDescent="0.25">
      <c r="A76">
        <v>3766</v>
      </c>
      <c r="B76" t="s">
        <v>171</v>
      </c>
      <c r="C76" t="s">
        <v>90</v>
      </c>
      <c r="D76" s="22">
        <v>40727</v>
      </c>
      <c r="E76" s="22">
        <v>44257</v>
      </c>
      <c r="F76" s="24">
        <v>1</v>
      </c>
      <c r="G76" s="24">
        <v>3</v>
      </c>
      <c r="H76" s="24">
        <v>3</v>
      </c>
      <c r="I76" s="24">
        <v>2</v>
      </c>
      <c r="J76" s="24">
        <v>2</v>
      </c>
      <c r="K76" s="24">
        <v>2</v>
      </c>
      <c r="L76" s="24">
        <v>2</v>
      </c>
      <c r="M76" s="24">
        <v>2</v>
      </c>
      <c r="N76" s="24">
        <v>5</v>
      </c>
      <c r="O76" s="24">
        <v>4</v>
      </c>
      <c r="T76" t="s">
        <v>40</v>
      </c>
      <c r="V76" s="31">
        <f>(Table3[[#This Row],[تاريخ المغادرة]]-Table3[[#This Row],[تاريخ المباشرة]])/365</f>
        <v>9.6712328767123292</v>
      </c>
      <c r="W76">
        <f>MONTH(Table3[[#This Row],[تاريخ المغادرة]])</f>
        <v>3</v>
      </c>
    </row>
    <row r="77" spans="1:23" x14ac:dyDescent="0.25">
      <c r="A77">
        <v>4906</v>
      </c>
      <c r="B77" t="s">
        <v>172</v>
      </c>
      <c r="C77" t="s">
        <v>78</v>
      </c>
      <c r="D77" s="22">
        <v>40763</v>
      </c>
      <c r="E77" s="22">
        <v>44283</v>
      </c>
      <c r="F77" s="24">
        <v>4</v>
      </c>
      <c r="G77" s="24">
        <v>2</v>
      </c>
      <c r="H77" s="24">
        <v>3</v>
      </c>
      <c r="I77" s="24">
        <v>2</v>
      </c>
      <c r="J77" s="24">
        <v>2</v>
      </c>
      <c r="K77" s="24">
        <v>2</v>
      </c>
      <c r="L77" s="24">
        <v>2</v>
      </c>
      <c r="M77" s="24">
        <v>2</v>
      </c>
      <c r="N77" s="24">
        <v>5</v>
      </c>
      <c r="O77" s="24">
        <v>4</v>
      </c>
      <c r="T77" t="s">
        <v>40</v>
      </c>
      <c r="V77" s="31">
        <f>(Table3[[#This Row],[تاريخ المغادرة]]-Table3[[#This Row],[تاريخ المباشرة]])/365</f>
        <v>9.6438356164383556</v>
      </c>
      <c r="W77">
        <f>MONTH(Table3[[#This Row],[تاريخ المغادرة]])</f>
        <v>3</v>
      </c>
    </row>
    <row r="78" spans="1:23" x14ac:dyDescent="0.25">
      <c r="A78">
        <v>7275</v>
      </c>
      <c r="B78" t="s">
        <v>173</v>
      </c>
      <c r="C78" t="s">
        <v>935</v>
      </c>
      <c r="D78" s="22">
        <v>43558</v>
      </c>
      <c r="E78" s="22">
        <v>44246</v>
      </c>
      <c r="F78" s="24">
        <v>1</v>
      </c>
      <c r="G78" s="24">
        <v>2</v>
      </c>
      <c r="H78" s="24">
        <v>2</v>
      </c>
      <c r="I78" s="24">
        <v>3</v>
      </c>
      <c r="J78" s="24">
        <v>4</v>
      </c>
      <c r="K78" s="24">
        <v>1</v>
      </c>
      <c r="L78" s="24">
        <v>1</v>
      </c>
      <c r="M78" s="24">
        <v>5</v>
      </c>
      <c r="N78" s="24">
        <v>3</v>
      </c>
      <c r="O78" s="24">
        <v>3</v>
      </c>
      <c r="T78" t="s">
        <v>37</v>
      </c>
      <c r="V78" s="31">
        <f>(Table3[[#This Row],[تاريخ المغادرة]]-Table3[[#This Row],[تاريخ المباشرة]])/365</f>
        <v>1.8849315068493151</v>
      </c>
      <c r="W78">
        <f>MONTH(Table3[[#This Row],[تاريخ المغادرة]])</f>
        <v>2</v>
      </c>
    </row>
    <row r="79" spans="1:23" x14ac:dyDescent="0.25">
      <c r="A79">
        <v>3004</v>
      </c>
      <c r="B79" t="s">
        <v>174</v>
      </c>
      <c r="C79" t="s">
        <v>935</v>
      </c>
      <c r="D79" s="22">
        <v>42713</v>
      </c>
      <c r="E79" s="22">
        <v>44313</v>
      </c>
      <c r="F79" s="24">
        <v>3</v>
      </c>
      <c r="G79" s="24">
        <v>1</v>
      </c>
      <c r="H79" s="24">
        <v>3</v>
      </c>
      <c r="I79" s="24">
        <v>2</v>
      </c>
      <c r="J79" s="24">
        <v>5</v>
      </c>
      <c r="K79" s="24">
        <v>3</v>
      </c>
      <c r="L79" s="24">
        <v>1</v>
      </c>
      <c r="M79" s="24">
        <v>5</v>
      </c>
      <c r="N79" s="24">
        <v>2</v>
      </c>
      <c r="O79" s="24">
        <v>5</v>
      </c>
      <c r="T79" t="s">
        <v>41</v>
      </c>
      <c r="V79" s="31">
        <f>(Table3[[#This Row],[تاريخ المغادرة]]-Table3[[#This Row],[تاريخ المباشرة]])/365</f>
        <v>4.3835616438356162</v>
      </c>
      <c r="W79">
        <f>MONTH(Table3[[#This Row],[تاريخ المغادرة]])</f>
        <v>4</v>
      </c>
    </row>
    <row r="80" spans="1:23" x14ac:dyDescent="0.25">
      <c r="A80">
        <v>7284</v>
      </c>
      <c r="B80" t="s">
        <v>175</v>
      </c>
      <c r="C80" t="s">
        <v>78</v>
      </c>
      <c r="D80" s="22">
        <v>42933</v>
      </c>
      <c r="E80" s="22">
        <v>44250</v>
      </c>
      <c r="F80" s="24">
        <v>1</v>
      </c>
      <c r="G80" s="24">
        <v>1</v>
      </c>
      <c r="H80" s="24">
        <v>4</v>
      </c>
      <c r="I80" s="24">
        <v>3</v>
      </c>
      <c r="J80" s="24">
        <v>1</v>
      </c>
      <c r="K80" s="24">
        <v>2</v>
      </c>
      <c r="L80" s="24">
        <v>3</v>
      </c>
      <c r="M80" s="24">
        <v>4</v>
      </c>
      <c r="N80" s="24">
        <v>2</v>
      </c>
      <c r="O80" s="24">
        <v>4</v>
      </c>
      <c r="T80" t="s">
        <v>38</v>
      </c>
      <c r="V80" s="31">
        <f>(Table3[[#This Row],[تاريخ المغادرة]]-Table3[[#This Row],[تاريخ المباشرة]])/365</f>
        <v>3.6082191780821917</v>
      </c>
      <c r="W80">
        <f>MONTH(Table3[[#This Row],[تاريخ المغادرة]])</f>
        <v>2</v>
      </c>
    </row>
    <row r="81" spans="1:23" x14ac:dyDescent="0.25">
      <c r="A81">
        <v>1317</v>
      </c>
      <c r="B81" t="s">
        <v>176</v>
      </c>
      <c r="C81" t="s">
        <v>935</v>
      </c>
      <c r="D81" s="22">
        <v>41200</v>
      </c>
      <c r="E81" s="22">
        <v>44311</v>
      </c>
      <c r="F81" s="24">
        <v>2</v>
      </c>
      <c r="G81" s="24">
        <v>3</v>
      </c>
      <c r="H81" s="24">
        <v>2</v>
      </c>
      <c r="I81" s="24">
        <v>4</v>
      </c>
      <c r="J81" s="24">
        <v>4</v>
      </c>
      <c r="K81" s="24">
        <v>5</v>
      </c>
      <c r="L81" s="24">
        <v>2</v>
      </c>
      <c r="M81" s="24">
        <v>1</v>
      </c>
      <c r="N81" s="24">
        <v>3</v>
      </c>
      <c r="O81" s="24">
        <v>4</v>
      </c>
      <c r="T81" t="s">
        <v>39</v>
      </c>
      <c r="V81" s="31">
        <f>(Table3[[#This Row],[تاريخ المغادرة]]-Table3[[#This Row],[تاريخ المباشرة]])/365</f>
        <v>8.5232876712328771</v>
      </c>
      <c r="W81">
        <f>MONTH(Table3[[#This Row],[تاريخ المغادرة]])</f>
        <v>4</v>
      </c>
    </row>
    <row r="82" spans="1:23" x14ac:dyDescent="0.25">
      <c r="A82">
        <v>5063</v>
      </c>
      <c r="B82" t="s">
        <v>177</v>
      </c>
      <c r="C82" t="s">
        <v>935</v>
      </c>
      <c r="D82" s="22">
        <v>43624</v>
      </c>
      <c r="E82" s="22">
        <v>44204</v>
      </c>
      <c r="F82" s="24">
        <v>1</v>
      </c>
      <c r="G82" s="24">
        <v>4</v>
      </c>
      <c r="H82" s="24">
        <v>3</v>
      </c>
      <c r="I82" s="24">
        <v>3</v>
      </c>
      <c r="J82" s="24">
        <v>2</v>
      </c>
      <c r="K82" s="24">
        <v>5</v>
      </c>
      <c r="L82" s="24">
        <v>3</v>
      </c>
      <c r="M82" s="24">
        <v>1</v>
      </c>
      <c r="N82" s="24">
        <v>1</v>
      </c>
      <c r="O82" s="24">
        <v>5</v>
      </c>
      <c r="T82" t="s">
        <v>39</v>
      </c>
      <c r="V82" s="31">
        <f>(Table3[[#This Row],[تاريخ المغادرة]]-Table3[[#This Row],[تاريخ المباشرة]])/365</f>
        <v>1.5890410958904109</v>
      </c>
      <c r="W82">
        <f>MONTH(Table3[[#This Row],[تاريخ المغادرة]])</f>
        <v>1</v>
      </c>
    </row>
    <row r="83" spans="1:23" x14ac:dyDescent="0.25">
      <c r="A83">
        <v>5439</v>
      </c>
      <c r="B83" t="s">
        <v>178</v>
      </c>
      <c r="C83" t="s">
        <v>90</v>
      </c>
      <c r="D83" s="22">
        <v>43045</v>
      </c>
      <c r="E83" s="22">
        <v>44212</v>
      </c>
      <c r="F83" s="24">
        <v>3</v>
      </c>
      <c r="G83" s="24">
        <v>1</v>
      </c>
      <c r="H83" s="24">
        <v>4</v>
      </c>
      <c r="I83" s="24">
        <v>2</v>
      </c>
      <c r="J83" s="24">
        <v>2</v>
      </c>
      <c r="K83" s="24">
        <v>2</v>
      </c>
      <c r="L83" s="24">
        <v>1</v>
      </c>
      <c r="M83" s="24">
        <v>3</v>
      </c>
      <c r="N83" s="24">
        <v>5</v>
      </c>
      <c r="O83" s="24">
        <v>4</v>
      </c>
      <c r="T83" t="s">
        <v>40</v>
      </c>
      <c r="V83" s="31">
        <f>(Table3[[#This Row],[تاريخ المغادرة]]-Table3[[#This Row],[تاريخ المباشرة]])/365</f>
        <v>3.1972602739726028</v>
      </c>
      <c r="W83">
        <f>MONTH(Table3[[#This Row],[تاريخ المغادرة]])</f>
        <v>1</v>
      </c>
    </row>
    <row r="84" spans="1:23" x14ac:dyDescent="0.25">
      <c r="A84">
        <v>1964</v>
      </c>
      <c r="B84" t="s">
        <v>179</v>
      </c>
      <c r="C84" t="s">
        <v>935</v>
      </c>
      <c r="D84" s="22">
        <v>41249</v>
      </c>
      <c r="E84" s="22">
        <v>44231</v>
      </c>
      <c r="F84" s="24">
        <v>5</v>
      </c>
      <c r="G84" s="24">
        <v>1</v>
      </c>
      <c r="H84" s="24">
        <v>3</v>
      </c>
      <c r="I84" s="24">
        <v>5</v>
      </c>
      <c r="J84" s="24">
        <v>5</v>
      </c>
      <c r="K84" s="24">
        <v>5</v>
      </c>
      <c r="L84" s="24">
        <v>3</v>
      </c>
      <c r="M84" s="24">
        <v>1</v>
      </c>
      <c r="N84" s="24">
        <v>1</v>
      </c>
      <c r="O84" s="24">
        <v>4</v>
      </c>
      <c r="T84" t="s">
        <v>34</v>
      </c>
      <c r="V84" s="31">
        <f>(Table3[[#This Row],[تاريخ المغادرة]]-Table3[[#This Row],[تاريخ المباشرة]])/365</f>
        <v>8.169863013698631</v>
      </c>
      <c r="W84">
        <f>MONTH(Table3[[#This Row],[تاريخ المغادرة]])</f>
        <v>2</v>
      </c>
    </row>
    <row r="85" spans="1:23" x14ac:dyDescent="0.25">
      <c r="A85">
        <v>9959</v>
      </c>
      <c r="B85" t="s">
        <v>180</v>
      </c>
      <c r="C85" t="s">
        <v>78</v>
      </c>
      <c r="D85" s="22">
        <v>44030</v>
      </c>
      <c r="E85" s="22">
        <v>44246</v>
      </c>
      <c r="F85" s="24">
        <v>5</v>
      </c>
      <c r="G85" s="24">
        <v>1</v>
      </c>
      <c r="H85" s="24">
        <v>2</v>
      </c>
      <c r="I85" s="24">
        <v>3</v>
      </c>
      <c r="J85" s="24">
        <v>5</v>
      </c>
      <c r="K85" s="24">
        <v>1</v>
      </c>
      <c r="L85" s="24">
        <v>3</v>
      </c>
      <c r="M85" s="24">
        <v>1</v>
      </c>
      <c r="N85" s="24">
        <v>2</v>
      </c>
      <c r="O85" s="24">
        <v>4</v>
      </c>
      <c r="T85" t="s">
        <v>35</v>
      </c>
      <c r="V85" s="31">
        <f>(Table3[[#This Row],[تاريخ المغادرة]]-Table3[[#This Row],[تاريخ المباشرة]])/365</f>
        <v>0.59178082191780823</v>
      </c>
      <c r="W85">
        <f>MONTH(Table3[[#This Row],[تاريخ المغادرة]])</f>
        <v>2</v>
      </c>
    </row>
    <row r="86" spans="1:23" x14ac:dyDescent="0.25">
      <c r="A86">
        <v>6779</v>
      </c>
      <c r="B86" t="s">
        <v>181</v>
      </c>
      <c r="C86" t="s">
        <v>935</v>
      </c>
      <c r="D86" s="22">
        <v>41452</v>
      </c>
      <c r="E86" s="22">
        <v>44202</v>
      </c>
      <c r="F86" s="24">
        <v>2</v>
      </c>
      <c r="G86" s="24">
        <v>5</v>
      </c>
      <c r="H86" s="24">
        <v>3</v>
      </c>
      <c r="I86" s="24">
        <v>3</v>
      </c>
      <c r="J86" s="24">
        <v>2</v>
      </c>
      <c r="K86" s="24">
        <v>2</v>
      </c>
      <c r="L86" s="24">
        <v>5</v>
      </c>
      <c r="M86" s="24">
        <v>2</v>
      </c>
      <c r="N86" s="24">
        <v>2</v>
      </c>
      <c r="O86" s="24">
        <v>4</v>
      </c>
      <c r="T86" t="s">
        <v>36</v>
      </c>
      <c r="V86" s="31">
        <f>(Table3[[#This Row],[تاريخ المغادرة]]-Table3[[#This Row],[تاريخ المباشرة]])/365</f>
        <v>7.5342465753424657</v>
      </c>
      <c r="W86">
        <f>MONTH(Table3[[#This Row],[تاريخ المغادرة]])</f>
        <v>1</v>
      </c>
    </row>
    <row r="87" spans="1:23" x14ac:dyDescent="0.25">
      <c r="A87">
        <v>9351</v>
      </c>
      <c r="B87" t="s">
        <v>182</v>
      </c>
      <c r="C87" t="s">
        <v>935</v>
      </c>
      <c r="D87" s="22">
        <v>41307</v>
      </c>
      <c r="E87" s="22">
        <v>44283</v>
      </c>
      <c r="F87" s="24">
        <v>2</v>
      </c>
      <c r="G87" s="24">
        <v>2</v>
      </c>
      <c r="H87" s="24">
        <v>2</v>
      </c>
      <c r="I87" s="24">
        <v>2</v>
      </c>
      <c r="J87" s="24">
        <v>2</v>
      </c>
      <c r="K87" s="24">
        <v>2</v>
      </c>
      <c r="L87" s="24">
        <v>5</v>
      </c>
      <c r="M87" s="24">
        <v>2</v>
      </c>
      <c r="N87" s="24">
        <v>2</v>
      </c>
      <c r="O87" s="24">
        <v>5</v>
      </c>
      <c r="T87" t="s">
        <v>37</v>
      </c>
      <c r="V87" s="31">
        <f>(Table3[[#This Row],[تاريخ المغادرة]]-Table3[[#This Row],[تاريخ المباشرة]])/365</f>
        <v>8.1534246575342468</v>
      </c>
      <c r="W87">
        <f>MONTH(Table3[[#This Row],[تاريخ المغادرة]])</f>
        <v>3</v>
      </c>
    </row>
    <row r="88" spans="1:23" x14ac:dyDescent="0.25">
      <c r="A88">
        <v>5038</v>
      </c>
      <c r="B88" t="s">
        <v>183</v>
      </c>
      <c r="C88" t="s">
        <v>935</v>
      </c>
      <c r="D88" s="22">
        <v>41538</v>
      </c>
      <c r="E88" s="22">
        <v>44295</v>
      </c>
      <c r="F88" s="24">
        <v>5</v>
      </c>
      <c r="G88" s="24">
        <v>5</v>
      </c>
      <c r="H88" s="24">
        <v>1</v>
      </c>
      <c r="I88" s="24">
        <v>5</v>
      </c>
      <c r="J88" s="24">
        <v>2</v>
      </c>
      <c r="K88" s="24">
        <v>2</v>
      </c>
      <c r="L88" s="24">
        <v>5</v>
      </c>
      <c r="M88" s="24">
        <v>2</v>
      </c>
      <c r="N88" s="24">
        <v>2</v>
      </c>
      <c r="O88" s="24">
        <v>5</v>
      </c>
      <c r="T88" t="s">
        <v>41</v>
      </c>
      <c r="V88" s="31">
        <f>(Table3[[#This Row],[تاريخ المغادرة]]-Table3[[#This Row],[تاريخ المباشرة]])/365</f>
        <v>7.5534246575342463</v>
      </c>
      <c r="W88">
        <f>MONTH(Table3[[#This Row],[تاريخ المغادرة]])</f>
        <v>4</v>
      </c>
    </row>
    <row r="89" spans="1:23" x14ac:dyDescent="0.25">
      <c r="A89">
        <v>9512</v>
      </c>
      <c r="B89" t="s">
        <v>184</v>
      </c>
      <c r="C89" t="s">
        <v>935</v>
      </c>
      <c r="D89" s="22">
        <v>44080</v>
      </c>
      <c r="E89" s="22">
        <v>44290</v>
      </c>
      <c r="F89" s="24">
        <v>5</v>
      </c>
      <c r="G89" s="24">
        <v>5</v>
      </c>
      <c r="H89" s="24">
        <v>1</v>
      </c>
      <c r="I89" s="24">
        <v>5</v>
      </c>
      <c r="J89" s="24">
        <v>2</v>
      </c>
      <c r="K89" s="24">
        <v>2</v>
      </c>
      <c r="L89" s="24">
        <v>5</v>
      </c>
      <c r="M89" s="24">
        <v>2</v>
      </c>
      <c r="N89" s="24">
        <v>2</v>
      </c>
      <c r="O89" s="24">
        <v>4</v>
      </c>
      <c r="T89" t="s">
        <v>38</v>
      </c>
      <c r="V89" s="31">
        <f>(Table3[[#This Row],[تاريخ المغادرة]]-Table3[[#This Row],[تاريخ المباشرة]])/365</f>
        <v>0.57534246575342463</v>
      </c>
      <c r="W89">
        <f>MONTH(Table3[[#This Row],[تاريخ المغادرة]])</f>
        <v>4</v>
      </c>
    </row>
    <row r="90" spans="1:23" x14ac:dyDescent="0.25">
      <c r="A90">
        <v>2713</v>
      </c>
      <c r="B90" t="s">
        <v>185</v>
      </c>
      <c r="C90" t="s">
        <v>78</v>
      </c>
      <c r="D90" s="22">
        <v>40388</v>
      </c>
      <c r="E90" s="22">
        <v>44287</v>
      </c>
      <c r="F90" s="24">
        <v>2</v>
      </c>
      <c r="G90" s="24">
        <v>3</v>
      </c>
      <c r="H90" s="24">
        <v>5</v>
      </c>
      <c r="I90" s="24">
        <v>4</v>
      </c>
      <c r="J90" s="24">
        <v>2</v>
      </c>
      <c r="K90" s="24">
        <v>2</v>
      </c>
      <c r="L90" s="24">
        <v>5</v>
      </c>
      <c r="M90" s="24">
        <v>2</v>
      </c>
      <c r="N90" s="24">
        <v>2</v>
      </c>
      <c r="O90" s="24">
        <v>4</v>
      </c>
      <c r="T90" t="s">
        <v>38</v>
      </c>
      <c r="V90" s="31">
        <f>(Table3[[#This Row],[تاريخ المغادرة]]-Table3[[#This Row],[تاريخ المباشرة]])/365</f>
        <v>10.682191780821919</v>
      </c>
      <c r="W90">
        <f>MONTH(Table3[[#This Row],[تاريخ المغادرة]])</f>
        <v>4</v>
      </c>
    </row>
    <row r="91" spans="1:23" x14ac:dyDescent="0.25">
      <c r="A91">
        <v>6113</v>
      </c>
      <c r="B91" t="s">
        <v>186</v>
      </c>
      <c r="C91" t="s">
        <v>935</v>
      </c>
      <c r="D91" s="22">
        <v>43176</v>
      </c>
      <c r="E91" s="22">
        <v>44310</v>
      </c>
      <c r="F91" s="24">
        <v>2</v>
      </c>
      <c r="G91" s="24">
        <v>5</v>
      </c>
      <c r="H91" s="24">
        <v>5</v>
      </c>
      <c r="I91" s="24">
        <v>2</v>
      </c>
      <c r="J91" s="24">
        <v>2</v>
      </c>
      <c r="K91" s="24">
        <v>2</v>
      </c>
      <c r="L91" s="24">
        <v>2</v>
      </c>
      <c r="M91" s="24">
        <v>2</v>
      </c>
      <c r="N91" s="24">
        <v>2</v>
      </c>
      <c r="O91" s="24">
        <v>4</v>
      </c>
      <c r="T91" t="s">
        <v>39</v>
      </c>
      <c r="V91" s="31">
        <f>(Table3[[#This Row],[تاريخ المغادرة]]-Table3[[#This Row],[تاريخ المباشرة]])/365</f>
        <v>3.106849315068493</v>
      </c>
      <c r="W91">
        <f>MONTH(Table3[[#This Row],[تاريخ المغادرة]])</f>
        <v>4</v>
      </c>
    </row>
    <row r="92" spans="1:23" x14ac:dyDescent="0.25">
      <c r="A92">
        <v>1437</v>
      </c>
      <c r="B92" t="s">
        <v>187</v>
      </c>
      <c r="C92" t="s">
        <v>935</v>
      </c>
      <c r="D92" s="22">
        <v>43203</v>
      </c>
      <c r="E92" s="22">
        <v>44304</v>
      </c>
      <c r="F92" s="24">
        <v>2</v>
      </c>
      <c r="G92" s="24">
        <v>3</v>
      </c>
      <c r="H92" s="24">
        <v>5</v>
      </c>
      <c r="I92" s="24">
        <v>1</v>
      </c>
      <c r="J92" s="24">
        <v>4</v>
      </c>
      <c r="K92" s="24">
        <v>4</v>
      </c>
      <c r="L92" s="24">
        <v>2</v>
      </c>
      <c r="M92" s="24">
        <v>5</v>
      </c>
      <c r="N92" s="24">
        <v>3</v>
      </c>
      <c r="O92" s="24">
        <v>5</v>
      </c>
      <c r="T92" t="s">
        <v>40</v>
      </c>
      <c r="V92" s="31">
        <f>(Table3[[#This Row],[تاريخ المغادرة]]-Table3[[#This Row],[تاريخ المباشرة]])/365</f>
        <v>3.0164383561643837</v>
      </c>
      <c r="W92">
        <f>MONTH(Table3[[#This Row],[تاريخ المغادرة]])</f>
        <v>4</v>
      </c>
    </row>
    <row r="93" spans="1:23" x14ac:dyDescent="0.25">
      <c r="A93">
        <v>8327</v>
      </c>
      <c r="B93" t="s">
        <v>188</v>
      </c>
      <c r="C93" t="s">
        <v>935</v>
      </c>
      <c r="D93" s="22">
        <v>40884</v>
      </c>
      <c r="E93" s="22">
        <v>44202</v>
      </c>
      <c r="F93" s="24">
        <v>5</v>
      </c>
      <c r="G93" s="24">
        <v>2</v>
      </c>
      <c r="H93" s="24">
        <v>4</v>
      </c>
      <c r="I93" s="24">
        <v>2</v>
      </c>
      <c r="J93" s="24">
        <v>3</v>
      </c>
      <c r="K93" s="24">
        <v>5</v>
      </c>
      <c r="L93" s="24">
        <v>2</v>
      </c>
      <c r="M93" s="24">
        <v>5</v>
      </c>
      <c r="N93" s="24">
        <v>4</v>
      </c>
      <c r="O93" s="24">
        <v>4</v>
      </c>
      <c r="T93" t="s">
        <v>34</v>
      </c>
      <c r="V93" s="31">
        <f>(Table3[[#This Row],[تاريخ المغادرة]]-Table3[[#This Row],[تاريخ المباشرة]])/365</f>
        <v>9.0904109589041102</v>
      </c>
      <c r="W93">
        <f>MONTH(Table3[[#This Row],[تاريخ المغادرة]])</f>
        <v>1</v>
      </c>
    </row>
    <row r="94" spans="1:23" x14ac:dyDescent="0.25">
      <c r="A94">
        <v>6787</v>
      </c>
      <c r="B94" t="s">
        <v>189</v>
      </c>
      <c r="C94" t="s">
        <v>935</v>
      </c>
      <c r="D94" s="22">
        <v>43690</v>
      </c>
      <c r="E94" s="22">
        <v>44274</v>
      </c>
      <c r="F94" s="24">
        <v>1</v>
      </c>
      <c r="G94" s="24">
        <v>1</v>
      </c>
      <c r="H94" s="24">
        <v>1</v>
      </c>
      <c r="I94" s="24">
        <v>4</v>
      </c>
      <c r="J94" s="24">
        <v>3</v>
      </c>
      <c r="K94" s="24">
        <v>4</v>
      </c>
      <c r="L94" s="24">
        <v>2</v>
      </c>
      <c r="M94" s="24">
        <v>2</v>
      </c>
      <c r="N94" s="24">
        <v>1</v>
      </c>
      <c r="O94" s="24">
        <v>4</v>
      </c>
      <c r="T94" t="s">
        <v>35</v>
      </c>
      <c r="V94" s="31">
        <f>(Table3[[#This Row],[تاريخ المغادرة]]-Table3[[#This Row],[تاريخ المباشرة]])/365</f>
        <v>1.6</v>
      </c>
      <c r="W94">
        <f>MONTH(Table3[[#This Row],[تاريخ المغادرة]])</f>
        <v>3</v>
      </c>
    </row>
    <row r="95" spans="1:23" x14ac:dyDescent="0.25">
      <c r="A95">
        <v>4480</v>
      </c>
      <c r="B95" t="s">
        <v>190</v>
      </c>
      <c r="C95" t="s">
        <v>935</v>
      </c>
      <c r="D95" s="22">
        <v>43567</v>
      </c>
      <c r="E95" s="22">
        <v>44294</v>
      </c>
      <c r="F95" s="24">
        <v>3</v>
      </c>
      <c r="G95" s="24">
        <v>2</v>
      </c>
      <c r="H95" s="24">
        <v>1</v>
      </c>
      <c r="I95" s="24">
        <v>2</v>
      </c>
      <c r="J95" s="24">
        <v>2</v>
      </c>
      <c r="K95" s="24">
        <v>5</v>
      </c>
      <c r="L95" s="24">
        <v>2</v>
      </c>
      <c r="M95" s="24">
        <v>5</v>
      </c>
      <c r="N95" s="24">
        <v>4</v>
      </c>
      <c r="O95" s="24">
        <v>3</v>
      </c>
      <c r="T95" t="s">
        <v>40</v>
      </c>
      <c r="V95" s="31">
        <f>(Table3[[#This Row],[تاريخ المغادرة]]-Table3[[#This Row],[تاريخ المباشرة]])/365</f>
        <v>1.9917808219178081</v>
      </c>
      <c r="W95">
        <f>MONTH(Table3[[#This Row],[تاريخ المغادرة]])</f>
        <v>4</v>
      </c>
    </row>
    <row r="96" spans="1:23" x14ac:dyDescent="0.25">
      <c r="A96">
        <v>2997</v>
      </c>
      <c r="B96" t="s">
        <v>191</v>
      </c>
      <c r="C96" t="s">
        <v>78</v>
      </c>
      <c r="D96" s="22">
        <v>42502</v>
      </c>
      <c r="E96" s="22">
        <v>44260</v>
      </c>
      <c r="F96" s="24">
        <v>4</v>
      </c>
      <c r="G96" s="24">
        <v>2</v>
      </c>
      <c r="H96" s="24">
        <v>2</v>
      </c>
      <c r="I96" s="24">
        <v>1</v>
      </c>
      <c r="J96" s="24">
        <v>3</v>
      </c>
      <c r="K96" s="24">
        <v>5</v>
      </c>
      <c r="L96" s="24">
        <v>3</v>
      </c>
      <c r="M96" s="24">
        <v>2</v>
      </c>
      <c r="N96" s="24">
        <v>3</v>
      </c>
      <c r="O96" s="24">
        <v>4</v>
      </c>
      <c r="T96" t="s">
        <v>37</v>
      </c>
      <c r="V96" s="31">
        <f>(Table3[[#This Row],[تاريخ المغادرة]]-Table3[[#This Row],[تاريخ المباشرة]])/365</f>
        <v>4.816438356164384</v>
      </c>
      <c r="W96">
        <f>MONTH(Table3[[#This Row],[تاريخ المغادرة]])</f>
        <v>3</v>
      </c>
    </row>
    <row r="97" spans="1:23" x14ac:dyDescent="0.25">
      <c r="A97">
        <v>2050</v>
      </c>
      <c r="B97" t="s">
        <v>192</v>
      </c>
      <c r="C97" t="s">
        <v>935</v>
      </c>
      <c r="D97" s="22">
        <v>40231</v>
      </c>
      <c r="E97" s="22">
        <v>44272</v>
      </c>
      <c r="F97" s="24">
        <v>4</v>
      </c>
      <c r="G97" s="24">
        <v>2</v>
      </c>
      <c r="H97" s="24">
        <v>4</v>
      </c>
      <c r="I97" s="24">
        <v>4</v>
      </c>
      <c r="J97" s="24">
        <v>1</v>
      </c>
      <c r="K97" s="24">
        <v>4</v>
      </c>
      <c r="L97" s="24">
        <v>2</v>
      </c>
      <c r="M97" s="24">
        <v>2</v>
      </c>
      <c r="N97" s="24">
        <v>4</v>
      </c>
      <c r="O97" s="24">
        <v>3</v>
      </c>
      <c r="T97" t="s">
        <v>40</v>
      </c>
      <c r="V97" s="31">
        <f>(Table3[[#This Row],[تاريخ المغادرة]]-Table3[[#This Row],[تاريخ المباشرة]])/365</f>
        <v>11.07123287671233</v>
      </c>
      <c r="W97">
        <f>MONTH(Table3[[#This Row],[تاريخ المغادرة]])</f>
        <v>3</v>
      </c>
    </row>
    <row r="98" spans="1:23" x14ac:dyDescent="0.25">
      <c r="A98">
        <v>5987</v>
      </c>
      <c r="B98" t="s">
        <v>193</v>
      </c>
      <c r="C98" t="s">
        <v>90</v>
      </c>
      <c r="D98" s="22">
        <v>40858</v>
      </c>
      <c r="E98" s="22">
        <v>44205</v>
      </c>
      <c r="F98" s="24">
        <v>2</v>
      </c>
      <c r="G98" s="24">
        <v>4</v>
      </c>
      <c r="H98" s="24">
        <v>3</v>
      </c>
      <c r="I98" s="24">
        <v>5</v>
      </c>
      <c r="J98" s="24">
        <v>5</v>
      </c>
      <c r="K98" s="24">
        <v>5</v>
      </c>
      <c r="L98" s="24">
        <v>2</v>
      </c>
      <c r="M98" s="24">
        <v>4</v>
      </c>
      <c r="N98" s="24">
        <v>4</v>
      </c>
      <c r="O98" s="24">
        <v>5</v>
      </c>
      <c r="T98" t="s">
        <v>38</v>
      </c>
      <c r="V98" s="31">
        <f>(Table3[[#This Row],[تاريخ المغادرة]]-Table3[[#This Row],[تاريخ المباشرة]])/365</f>
        <v>9.169863013698631</v>
      </c>
      <c r="W98">
        <f>MONTH(Table3[[#This Row],[تاريخ المغادرة]])</f>
        <v>1</v>
      </c>
    </row>
    <row r="99" spans="1:23" x14ac:dyDescent="0.25">
      <c r="A99">
        <v>1039</v>
      </c>
      <c r="B99" t="s">
        <v>194</v>
      </c>
      <c r="C99" t="s">
        <v>935</v>
      </c>
      <c r="D99" s="22">
        <v>41317</v>
      </c>
      <c r="E99" s="22">
        <v>44294</v>
      </c>
      <c r="F99" s="24">
        <v>3</v>
      </c>
      <c r="G99" s="24">
        <v>4</v>
      </c>
      <c r="H99" s="24">
        <v>2</v>
      </c>
      <c r="I99" s="24">
        <v>2</v>
      </c>
      <c r="J99" s="24">
        <v>5</v>
      </c>
      <c r="K99" s="24">
        <v>2</v>
      </c>
      <c r="L99" s="24">
        <v>2</v>
      </c>
      <c r="M99" s="24">
        <v>1</v>
      </c>
      <c r="N99" s="24">
        <v>4</v>
      </c>
      <c r="O99" s="24">
        <v>5</v>
      </c>
      <c r="T99" t="s">
        <v>39</v>
      </c>
      <c r="V99" s="31">
        <f>(Table3[[#This Row],[تاريخ المغادرة]]-Table3[[#This Row],[تاريخ المباشرة]])/365</f>
        <v>8.1561643835616433</v>
      </c>
      <c r="W99">
        <f>MONTH(Table3[[#This Row],[تاريخ المغادرة]])</f>
        <v>4</v>
      </c>
    </row>
    <row r="100" spans="1:23" x14ac:dyDescent="0.25">
      <c r="A100">
        <v>9564</v>
      </c>
      <c r="B100" t="s">
        <v>195</v>
      </c>
      <c r="C100" t="s">
        <v>90</v>
      </c>
      <c r="D100" s="22">
        <v>42325</v>
      </c>
      <c r="E100" s="22">
        <v>44301</v>
      </c>
      <c r="F100" s="24">
        <v>2</v>
      </c>
      <c r="G100" s="24">
        <v>1</v>
      </c>
      <c r="H100" s="24">
        <v>4</v>
      </c>
      <c r="I100" s="24">
        <v>3</v>
      </c>
      <c r="J100" s="24">
        <v>1</v>
      </c>
      <c r="K100" s="24">
        <v>3</v>
      </c>
      <c r="L100" s="24">
        <v>2</v>
      </c>
      <c r="M100" s="24">
        <v>1</v>
      </c>
      <c r="N100" s="24">
        <v>1</v>
      </c>
      <c r="O100" s="24">
        <v>3</v>
      </c>
      <c r="T100" t="s">
        <v>40</v>
      </c>
      <c r="V100" s="31">
        <f>(Table3[[#This Row],[تاريخ المغادرة]]-Table3[[#This Row],[تاريخ المباشرة]])/365</f>
        <v>5.4136986301369863</v>
      </c>
      <c r="W100">
        <f>MONTH(Table3[[#This Row],[تاريخ المغادرة]])</f>
        <v>4</v>
      </c>
    </row>
    <row r="101" spans="1:23" x14ac:dyDescent="0.25">
      <c r="A101">
        <v>5041</v>
      </c>
      <c r="B101" t="s">
        <v>196</v>
      </c>
      <c r="C101" t="s">
        <v>935</v>
      </c>
      <c r="D101" s="22">
        <v>43882</v>
      </c>
      <c r="E101" s="22">
        <v>44240</v>
      </c>
      <c r="F101" s="24">
        <v>1</v>
      </c>
      <c r="G101" s="24">
        <v>1</v>
      </c>
      <c r="H101" s="24">
        <v>2</v>
      </c>
      <c r="I101" s="24">
        <v>4</v>
      </c>
      <c r="J101" s="24">
        <v>2</v>
      </c>
      <c r="K101" s="24">
        <v>1</v>
      </c>
      <c r="L101" s="24">
        <v>2</v>
      </c>
      <c r="M101" s="24">
        <v>4</v>
      </c>
      <c r="N101" s="24">
        <v>1</v>
      </c>
      <c r="O101" s="24">
        <v>2</v>
      </c>
      <c r="T101" t="s">
        <v>34</v>
      </c>
      <c r="V101" s="31">
        <f>(Table3[[#This Row],[تاريخ المغادرة]]-Table3[[#This Row],[تاريخ المباشرة]])/365</f>
        <v>0.98082191780821915</v>
      </c>
      <c r="W101">
        <f>MONTH(Table3[[#This Row],[تاريخ المغادرة]])</f>
        <v>2</v>
      </c>
    </row>
    <row r="102" spans="1:23" x14ac:dyDescent="0.25">
      <c r="A102">
        <v>3826</v>
      </c>
      <c r="B102" t="s">
        <v>197</v>
      </c>
      <c r="C102" t="s">
        <v>935</v>
      </c>
      <c r="D102" s="22">
        <v>41980</v>
      </c>
      <c r="E102" s="22">
        <v>44323</v>
      </c>
      <c r="F102" s="24">
        <v>5</v>
      </c>
      <c r="G102" s="24">
        <v>3</v>
      </c>
      <c r="H102" s="24">
        <v>5</v>
      </c>
      <c r="I102" s="24">
        <v>3</v>
      </c>
      <c r="J102" s="24">
        <v>1</v>
      </c>
      <c r="K102" s="24">
        <v>5</v>
      </c>
      <c r="L102" s="24">
        <v>2</v>
      </c>
      <c r="M102" s="24">
        <v>3</v>
      </c>
      <c r="N102" s="24">
        <v>1</v>
      </c>
      <c r="O102" s="24">
        <v>4</v>
      </c>
      <c r="T102" t="s">
        <v>35</v>
      </c>
      <c r="V102" s="31">
        <f>(Table3[[#This Row],[تاريخ المغادرة]]-Table3[[#This Row],[تاريخ المباشرة]])/365</f>
        <v>6.419178082191781</v>
      </c>
      <c r="W102">
        <f>MONTH(Table3[[#This Row],[تاريخ المغادرة]])</f>
        <v>5</v>
      </c>
    </row>
    <row r="103" spans="1:23" x14ac:dyDescent="0.25">
      <c r="A103">
        <v>8316</v>
      </c>
      <c r="B103" t="s">
        <v>198</v>
      </c>
      <c r="C103" t="s">
        <v>935</v>
      </c>
      <c r="D103" s="22">
        <v>43698</v>
      </c>
      <c r="E103" s="22">
        <v>44226</v>
      </c>
      <c r="F103" s="24">
        <v>1</v>
      </c>
      <c r="G103" s="24">
        <v>1</v>
      </c>
      <c r="H103" s="24">
        <v>3</v>
      </c>
      <c r="I103" s="24">
        <v>5</v>
      </c>
      <c r="J103" s="24">
        <v>1</v>
      </c>
      <c r="K103" s="24">
        <v>2</v>
      </c>
      <c r="L103" s="24">
        <v>3</v>
      </c>
      <c r="M103" s="24">
        <v>3</v>
      </c>
      <c r="N103" s="24">
        <v>1</v>
      </c>
      <c r="O103" s="24">
        <v>4</v>
      </c>
      <c r="T103" t="s">
        <v>36</v>
      </c>
      <c r="V103" s="31">
        <f>(Table3[[#This Row],[تاريخ المغادرة]]-Table3[[#This Row],[تاريخ المباشرة]])/365</f>
        <v>1.4465753424657535</v>
      </c>
      <c r="W103">
        <f>MONTH(Table3[[#This Row],[تاريخ المغادرة]])</f>
        <v>1</v>
      </c>
    </row>
    <row r="104" spans="1:23" x14ac:dyDescent="0.25">
      <c r="A104">
        <v>9398</v>
      </c>
      <c r="B104" t="s">
        <v>199</v>
      </c>
      <c r="C104" t="s">
        <v>935</v>
      </c>
      <c r="D104" s="22">
        <v>42068</v>
      </c>
      <c r="E104" s="22">
        <v>44252</v>
      </c>
      <c r="F104" s="24">
        <v>3</v>
      </c>
      <c r="G104" s="24">
        <v>5</v>
      </c>
      <c r="H104" s="24">
        <v>2</v>
      </c>
      <c r="I104" s="24">
        <v>5</v>
      </c>
      <c r="J104" s="24">
        <v>4</v>
      </c>
      <c r="K104" s="24">
        <v>2</v>
      </c>
      <c r="L104" s="24">
        <v>2</v>
      </c>
      <c r="M104" s="24">
        <v>5</v>
      </c>
      <c r="N104" s="24">
        <v>1</v>
      </c>
      <c r="O104" s="24">
        <v>5</v>
      </c>
      <c r="T104" t="s">
        <v>40</v>
      </c>
      <c r="V104" s="31">
        <f>(Table3[[#This Row],[تاريخ المغادرة]]-Table3[[#This Row],[تاريخ المباشرة]])/365</f>
        <v>5.9835616438356167</v>
      </c>
      <c r="W104">
        <f>MONTH(Table3[[#This Row],[تاريخ المغادرة]])</f>
        <v>2</v>
      </c>
    </row>
    <row r="105" spans="1:23" x14ac:dyDescent="0.25">
      <c r="A105">
        <v>5642</v>
      </c>
      <c r="B105" t="s">
        <v>200</v>
      </c>
      <c r="C105" t="s">
        <v>78</v>
      </c>
      <c r="D105" s="22">
        <v>41175</v>
      </c>
      <c r="E105" s="22">
        <v>44214</v>
      </c>
      <c r="F105" s="24">
        <v>5</v>
      </c>
      <c r="G105" s="24">
        <v>4</v>
      </c>
      <c r="H105" s="24">
        <v>5</v>
      </c>
      <c r="I105" s="24">
        <v>2</v>
      </c>
      <c r="J105" s="24">
        <v>4</v>
      </c>
      <c r="K105" s="24">
        <v>3</v>
      </c>
      <c r="L105" s="24">
        <v>2</v>
      </c>
      <c r="M105" s="24">
        <v>3</v>
      </c>
      <c r="N105" s="24">
        <v>2</v>
      </c>
      <c r="O105" s="24">
        <v>3</v>
      </c>
      <c r="T105" t="s">
        <v>40</v>
      </c>
      <c r="V105" s="31">
        <f>(Table3[[#This Row],[تاريخ المغادرة]]-Table3[[#This Row],[تاريخ المباشرة]])/365</f>
        <v>8.3260273972602743</v>
      </c>
      <c r="W105">
        <f>MONTH(Table3[[#This Row],[تاريخ المغادرة]])</f>
        <v>1</v>
      </c>
    </row>
    <row r="106" spans="1:23" x14ac:dyDescent="0.25">
      <c r="A106">
        <v>8511</v>
      </c>
      <c r="B106" t="s">
        <v>201</v>
      </c>
      <c r="C106" t="s">
        <v>81</v>
      </c>
      <c r="D106" s="22">
        <v>41378</v>
      </c>
      <c r="E106" s="22">
        <v>44322</v>
      </c>
      <c r="F106" s="24">
        <v>3</v>
      </c>
      <c r="G106" s="24">
        <v>4</v>
      </c>
      <c r="H106" s="24">
        <v>2</v>
      </c>
      <c r="I106" s="24">
        <v>1</v>
      </c>
      <c r="J106" s="24">
        <v>5</v>
      </c>
      <c r="K106" s="24">
        <v>5</v>
      </c>
      <c r="L106" s="24">
        <v>2</v>
      </c>
      <c r="M106" s="24">
        <v>3</v>
      </c>
      <c r="N106" s="24">
        <v>1</v>
      </c>
      <c r="O106" s="24">
        <v>2</v>
      </c>
      <c r="T106" t="s">
        <v>38</v>
      </c>
      <c r="V106" s="31">
        <f>(Table3[[#This Row],[تاريخ المغادرة]]-Table3[[#This Row],[تاريخ المباشرة]])/365</f>
        <v>8.0657534246575349</v>
      </c>
      <c r="W106">
        <f>MONTH(Table3[[#This Row],[تاريخ المغادرة]])</f>
        <v>5</v>
      </c>
    </row>
    <row r="107" spans="1:23" x14ac:dyDescent="0.25">
      <c r="A107">
        <v>2558</v>
      </c>
      <c r="B107" t="s">
        <v>202</v>
      </c>
      <c r="C107" t="s">
        <v>935</v>
      </c>
      <c r="D107" s="22">
        <v>43899</v>
      </c>
      <c r="E107" s="22">
        <v>44203</v>
      </c>
      <c r="F107" s="24">
        <v>1</v>
      </c>
      <c r="G107" s="24">
        <v>4</v>
      </c>
      <c r="H107" s="24">
        <v>4</v>
      </c>
      <c r="I107" s="24">
        <v>3</v>
      </c>
      <c r="J107" s="24">
        <v>4</v>
      </c>
      <c r="K107" s="24">
        <v>3</v>
      </c>
      <c r="L107" s="24">
        <v>2</v>
      </c>
      <c r="M107" s="24">
        <v>5</v>
      </c>
      <c r="N107" s="24">
        <v>1</v>
      </c>
      <c r="O107" s="24">
        <v>1</v>
      </c>
      <c r="T107" t="s">
        <v>39</v>
      </c>
      <c r="V107" s="31">
        <f>(Table3[[#This Row],[تاريخ المغادرة]]-Table3[[#This Row],[تاريخ المباشرة]])/365</f>
        <v>0.83287671232876714</v>
      </c>
      <c r="W107">
        <f>MONTH(Table3[[#This Row],[تاريخ المغادرة]])</f>
        <v>1</v>
      </c>
    </row>
    <row r="108" spans="1:23" x14ac:dyDescent="0.25">
      <c r="A108">
        <v>4472</v>
      </c>
      <c r="B108" t="s">
        <v>203</v>
      </c>
      <c r="C108" t="s">
        <v>935</v>
      </c>
      <c r="D108" s="22">
        <v>40394</v>
      </c>
      <c r="E108" s="22">
        <v>44286</v>
      </c>
      <c r="F108" s="24">
        <v>5</v>
      </c>
      <c r="G108" s="24">
        <v>4</v>
      </c>
      <c r="H108" s="24">
        <v>2</v>
      </c>
      <c r="I108" s="24">
        <v>2</v>
      </c>
      <c r="J108" s="24">
        <v>2</v>
      </c>
      <c r="K108" s="24">
        <v>2</v>
      </c>
      <c r="L108" s="24">
        <v>2</v>
      </c>
      <c r="M108" s="24">
        <v>2</v>
      </c>
      <c r="N108" s="24">
        <v>4</v>
      </c>
      <c r="O108" s="24">
        <v>4</v>
      </c>
      <c r="T108" t="s">
        <v>40</v>
      </c>
      <c r="V108" s="31">
        <f>(Table3[[#This Row],[تاريخ المغادرة]]-Table3[[#This Row],[تاريخ المباشرة]])/365</f>
        <v>10.663013698630136</v>
      </c>
      <c r="W108">
        <f>MONTH(Table3[[#This Row],[تاريخ المغادرة]])</f>
        <v>3</v>
      </c>
    </row>
    <row r="109" spans="1:23" x14ac:dyDescent="0.25">
      <c r="A109">
        <v>8554</v>
      </c>
      <c r="B109" t="s">
        <v>204</v>
      </c>
      <c r="C109" t="s">
        <v>935</v>
      </c>
      <c r="D109" s="22">
        <v>42679</v>
      </c>
      <c r="E109" s="22">
        <v>44232</v>
      </c>
      <c r="F109" s="24">
        <v>3</v>
      </c>
      <c r="G109" s="24">
        <v>3</v>
      </c>
      <c r="H109" s="24">
        <v>5</v>
      </c>
      <c r="I109" s="24">
        <v>2</v>
      </c>
      <c r="J109" s="24">
        <v>2</v>
      </c>
      <c r="K109" s="24">
        <v>2</v>
      </c>
      <c r="L109" s="24">
        <v>2</v>
      </c>
      <c r="M109" s="24">
        <v>2</v>
      </c>
      <c r="N109" s="24">
        <v>3</v>
      </c>
      <c r="O109" s="24">
        <v>5</v>
      </c>
      <c r="T109" t="s">
        <v>34</v>
      </c>
      <c r="V109" s="31">
        <f>(Table3[[#This Row],[تاريخ المغادرة]]-Table3[[#This Row],[تاريخ المباشرة]])/365</f>
        <v>4.2547945205479456</v>
      </c>
      <c r="W109">
        <f>MONTH(Table3[[#This Row],[تاريخ المغادرة]])</f>
        <v>2</v>
      </c>
    </row>
    <row r="110" spans="1:23" x14ac:dyDescent="0.25">
      <c r="A110">
        <v>4159</v>
      </c>
      <c r="B110" t="s">
        <v>205</v>
      </c>
      <c r="C110" t="s">
        <v>90</v>
      </c>
      <c r="D110" s="22">
        <v>41389</v>
      </c>
      <c r="E110" s="22">
        <v>44246</v>
      </c>
      <c r="F110" s="24">
        <v>3</v>
      </c>
      <c r="G110" s="24">
        <v>1</v>
      </c>
      <c r="H110" s="24">
        <v>5</v>
      </c>
      <c r="I110" s="24">
        <v>2</v>
      </c>
      <c r="J110" s="24">
        <v>2</v>
      </c>
      <c r="K110" s="24">
        <v>2</v>
      </c>
      <c r="L110" s="24">
        <v>2</v>
      </c>
      <c r="M110" s="24">
        <v>2</v>
      </c>
      <c r="N110" s="24">
        <v>5</v>
      </c>
      <c r="O110" s="24">
        <v>1</v>
      </c>
      <c r="T110" t="s">
        <v>35</v>
      </c>
      <c r="V110" s="31">
        <f>(Table3[[#This Row],[تاريخ المغادرة]]-Table3[[#This Row],[تاريخ المباشرة]])/365</f>
        <v>7.8273972602739725</v>
      </c>
      <c r="W110">
        <f>MONTH(Table3[[#This Row],[تاريخ المغادرة]])</f>
        <v>2</v>
      </c>
    </row>
    <row r="111" spans="1:23" x14ac:dyDescent="0.25">
      <c r="A111">
        <v>8422</v>
      </c>
      <c r="B111" t="s">
        <v>206</v>
      </c>
      <c r="C111" t="s">
        <v>935</v>
      </c>
      <c r="D111" s="22">
        <v>40848</v>
      </c>
      <c r="E111" s="22">
        <v>44228</v>
      </c>
      <c r="F111" s="24">
        <v>4</v>
      </c>
      <c r="G111" s="24">
        <v>4</v>
      </c>
      <c r="H111" s="24">
        <v>4</v>
      </c>
      <c r="I111" s="24">
        <v>2</v>
      </c>
      <c r="J111" s="24">
        <v>2</v>
      </c>
      <c r="K111" s="24">
        <v>2</v>
      </c>
      <c r="L111" s="24">
        <v>2</v>
      </c>
      <c r="M111" s="24">
        <v>2</v>
      </c>
      <c r="N111" s="24">
        <v>3</v>
      </c>
      <c r="O111" s="24">
        <v>2</v>
      </c>
      <c r="T111" t="s">
        <v>40</v>
      </c>
      <c r="V111" s="31">
        <f>(Table3[[#This Row],[تاريخ المغادرة]]-Table3[[#This Row],[تاريخ المباشرة]])/365</f>
        <v>9.2602739726027394</v>
      </c>
      <c r="W111">
        <f>MONTH(Table3[[#This Row],[تاريخ المغادرة]])</f>
        <v>2</v>
      </c>
    </row>
    <row r="112" spans="1:23" x14ac:dyDescent="0.25">
      <c r="A112">
        <v>3308</v>
      </c>
      <c r="B112" t="s">
        <v>207</v>
      </c>
      <c r="C112" t="s">
        <v>935</v>
      </c>
      <c r="D112" s="22">
        <v>43714</v>
      </c>
      <c r="E112" s="22">
        <v>44205</v>
      </c>
      <c r="F112" s="24">
        <v>2</v>
      </c>
      <c r="G112" s="24">
        <v>5</v>
      </c>
      <c r="H112" s="24">
        <v>5</v>
      </c>
      <c r="I112" s="24">
        <v>2</v>
      </c>
      <c r="J112" s="24">
        <v>2</v>
      </c>
      <c r="K112" s="24">
        <v>2</v>
      </c>
      <c r="L112" s="24">
        <v>2</v>
      </c>
      <c r="M112" s="24">
        <v>2</v>
      </c>
      <c r="N112" s="24">
        <v>3</v>
      </c>
      <c r="O112" s="24">
        <v>4</v>
      </c>
      <c r="T112" t="s">
        <v>40</v>
      </c>
      <c r="V112" s="31">
        <f>(Table3[[#This Row],[تاريخ المغادرة]]-Table3[[#This Row],[تاريخ المباشرة]])/365</f>
        <v>1.3452054794520547</v>
      </c>
      <c r="W112">
        <f>MONTH(Table3[[#This Row],[تاريخ المغادرة]])</f>
        <v>1</v>
      </c>
    </row>
    <row r="113" spans="1:23" x14ac:dyDescent="0.25">
      <c r="A113">
        <v>7630</v>
      </c>
      <c r="B113" t="s">
        <v>208</v>
      </c>
      <c r="C113" t="s">
        <v>935</v>
      </c>
      <c r="D113" s="22">
        <v>40729</v>
      </c>
      <c r="E113" s="22">
        <v>44238</v>
      </c>
      <c r="F113" s="24">
        <v>3</v>
      </c>
      <c r="G113" s="24">
        <v>4</v>
      </c>
      <c r="H113" s="24">
        <v>2</v>
      </c>
      <c r="I113" s="24">
        <v>2</v>
      </c>
      <c r="J113" s="24">
        <v>2</v>
      </c>
      <c r="K113" s="24">
        <v>2</v>
      </c>
      <c r="L113" s="24">
        <v>2</v>
      </c>
      <c r="M113" s="24">
        <v>2</v>
      </c>
      <c r="N113" s="24">
        <v>2</v>
      </c>
      <c r="O113" s="24">
        <v>1</v>
      </c>
      <c r="T113" t="s">
        <v>41</v>
      </c>
      <c r="V113" s="31">
        <f>(Table3[[#This Row],[تاريخ المغادرة]]-Table3[[#This Row],[تاريخ المباشرة]])/365</f>
        <v>9.6136986301369856</v>
      </c>
      <c r="W113">
        <f>MONTH(Table3[[#This Row],[تاريخ المغادرة]])</f>
        <v>2</v>
      </c>
    </row>
    <row r="114" spans="1:23" x14ac:dyDescent="0.25">
      <c r="A114">
        <v>4087</v>
      </c>
      <c r="B114" t="s">
        <v>209</v>
      </c>
      <c r="C114" t="s">
        <v>78</v>
      </c>
      <c r="D114" s="22">
        <v>42370</v>
      </c>
      <c r="E114" s="22">
        <v>44284</v>
      </c>
      <c r="F114" s="24">
        <v>3</v>
      </c>
      <c r="G114" s="24">
        <v>5</v>
      </c>
      <c r="H114" s="24">
        <v>2</v>
      </c>
      <c r="I114" s="24">
        <v>1</v>
      </c>
      <c r="J114" s="24">
        <v>5</v>
      </c>
      <c r="K114" s="24">
        <v>3</v>
      </c>
      <c r="L114" s="24">
        <v>2</v>
      </c>
      <c r="M114" s="24">
        <v>5</v>
      </c>
      <c r="N114" s="24">
        <v>2</v>
      </c>
      <c r="O114" s="24">
        <v>2</v>
      </c>
      <c r="T114" t="s">
        <v>38</v>
      </c>
      <c r="V114" s="31">
        <f>(Table3[[#This Row],[تاريخ المغادرة]]-Table3[[#This Row],[تاريخ المباشرة]])/365</f>
        <v>5.2438356164383562</v>
      </c>
      <c r="W114">
        <f>MONTH(Table3[[#This Row],[تاريخ المغادرة]])</f>
        <v>3</v>
      </c>
    </row>
    <row r="115" spans="1:23" x14ac:dyDescent="0.25">
      <c r="A115">
        <v>5199</v>
      </c>
      <c r="B115" t="s">
        <v>210</v>
      </c>
      <c r="C115" t="s">
        <v>935</v>
      </c>
      <c r="D115" s="22">
        <v>40292</v>
      </c>
      <c r="E115" s="22">
        <v>44304</v>
      </c>
      <c r="F115" s="24">
        <v>2</v>
      </c>
      <c r="G115" s="24">
        <v>1</v>
      </c>
      <c r="H115" s="24">
        <v>5</v>
      </c>
      <c r="I115" s="24">
        <v>3</v>
      </c>
      <c r="J115" s="24">
        <v>5</v>
      </c>
      <c r="K115" s="24">
        <v>4</v>
      </c>
      <c r="L115" s="24">
        <v>2</v>
      </c>
      <c r="M115" s="24">
        <v>1</v>
      </c>
      <c r="N115" s="24">
        <v>5</v>
      </c>
      <c r="O115" s="24">
        <v>1</v>
      </c>
      <c r="T115" t="s">
        <v>39</v>
      </c>
      <c r="V115" s="31">
        <f>(Table3[[#This Row],[تاريخ المغادرة]]-Table3[[#This Row],[تاريخ المباشرة]])/365</f>
        <v>10.991780821917809</v>
      </c>
      <c r="W115">
        <f>MONTH(Table3[[#This Row],[تاريخ المغادرة]])</f>
        <v>4</v>
      </c>
    </row>
    <row r="116" spans="1:23" x14ac:dyDescent="0.25">
      <c r="A116">
        <v>1068</v>
      </c>
      <c r="B116" t="s">
        <v>211</v>
      </c>
      <c r="C116" t="s">
        <v>90</v>
      </c>
      <c r="D116" s="22">
        <v>41571</v>
      </c>
      <c r="E116" s="22">
        <v>44202</v>
      </c>
      <c r="F116" s="24">
        <v>2</v>
      </c>
      <c r="G116" s="24">
        <v>3</v>
      </c>
      <c r="H116" s="24">
        <v>2</v>
      </c>
      <c r="I116" s="24">
        <v>2</v>
      </c>
      <c r="J116" s="24">
        <v>2</v>
      </c>
      <c r="K116" s="24">
        <v>2</v>
      </c>
      <c r="L116" s="24">
        <v>2</v>
      </c>
      <c r="M116" s="24">
        <v>1</v>
      </c>
      <c r="N116" s="24">
        <v>4</v>
      </c>
      <c r="O116" s="24">
        <v>4</v>
      </c>
      <c r="T116" t="s">
        <v>39</v>
      </c>
      <c r="V116" s="31">
        <f>(Table3[[#This Row],[تاريخ المغادرة]]-Table3[[#This Row],[تاريخ المباشرة]])/365</f>
        <v>7.2082191780821914</v>
      </c>
      <c r="W116">
        <f>MONTH(Table3[[#This Row],[تاريخ المغادرة]])</f>
        <v>1</v>
      </c>
    </row>
    <row r="117" spans="1:23" x14ac:dyDescent="0.25">
      <c r="A117">
        <v>6401</v>
      </c>
      <c r="B117" t="s">
        <v>212</v>
      </c>
      <c r="C117" t="s">
        <v>90</v>
      </c>
      <c r="D117" s="22">
        <v>43264</v>
      </c>
      <c r="E117" s="22">
        <v>44302</v>
      </c>
      <c r="F117" s="24">
        <v>2</v>
      </c>
      <c r="G117" s="24">
        <v>3</v>
      </c>
      <c r="H117" s="24">
        <v>4</v>
      </c>
      <c r="I117" s="24">
        <v>2</v>
      </c>
      <c r="J117" s="24">
        <v>5</v>
      </c>
      <c r="K117" s="24">
        <v>1</v>
      </c>
      <c r="L117" s="24">
        <v>3</v>
      </c>
      <c r="M117" s="24">
        <v>1</v>
      </c>
      <c r="N117" s="24">
        <v>1</v>
      </c>
      <c r="O117" s="24">
        <v>4</v>
      </c>
      <c r="T117" t="s">
        <v>40</v>
      </c>
      <c r="V117" s="31">
        <f>(Table3[[#This Row],[تاريخ المغادرة]]-Table3[[#This Row],[تاريخ المباشرة]])/365</f>
        <v>2.8438356164383563</v>
      </c>
      <c r="W117">
        <f>MONTH(Table3[[#This Row],[تاريخ المغادرة]])</f>
        <v>4</v>
      </c>
    </row>
    <row r="118" spans="1:23" x14ac:dyDescent="0.25">
      <c r="A118">
        <v>8560</v>
      </c>
      <c r="B118" t="s">
        <v>213</v>
      </c>
      <c r="C118" t="s">
        <v>935</v>
      </c>
      <c r="D118" s="22">
        <v>42742</v>
      </c>
      <c r="E118" s="22">
        <v>44302</v>
      </c>
      <c r="F118" s="24">
        <v>4</v>
      </c>
      <c r="G118" s="24">
        <v>2</v>
      </c>
      <c r="H118" s="24">
        <v>4</v>
      </c>
      <c r="I118" s="24">
        <v>1</v>
      </c>
      <c r="J118" s="24">
        <v>4</v>
      </c>
      <c r="K118" s="24">
        <v>3</v>
      </c>
      <c r="L118" s="24">
        <v>2</v>
      </c>
      <c r="M118" s="24">
        <v>4</v>
      </c>
      <c r="N118" s="24">
        <v>3</v>
      </c>
      <c r="O118" s="24">
        <v>2</v>
      </c>
      <c r="T118" t="s">
        <v>40</v>
      </c>
      <c r="V118" s="31">
        <f>(Table3[[#This Row],[تاريخ المغادرة]]-Table3[[#This Row],[تاريخ المباشرة]])/365</f>
        <v>4.2739726027397262</v>
      </c>
      <c r="W118">
        <f>MONTH(Table3[[#This Row],[تاريخ المغادرة]])</f>
        <v>4</v>
      </c>
    </row>
    <row r="119" spans="1:23" x14ac:dyDescent="0.25">
      <c r="A119">
        <v>8725</v>
      </c>
      <c r="B119" t="s">
        <v>214</v>
      </c>
      <c r="C119" t="s">
        <v>935</v>
      </c>
      <c r="D119" s="22">
        <v>41756</v>
      </c>
      <c r="E119" s="22">
        <v>44296</v>
      </c>
      <c r="F119" s="24">
        <v>3</v>
      </c>
      <c r="G119" s="24">
        <v>1</v>
      </c>
      <c r="H119" s="24">
        <v>4</v>
      </c>
      <c r="I119" s="24">
        <v>3</v>
      </c>
      <c r="J119" s="24">
        <v>5</v>
      </c>
      <c r="K119" s="24">
        <v>5</v>
      </c>
      <c r="L119" s="24">
        <v>1</v>
      </c>
      <c r="M119" s="24">
        <v>1</v>
      </c>
      <c r="N119" s="24">
        <v>5</v>
      </c>
      <c r="O119" s="24">
        <v>1</v>
      </c>
      <c r="T119" t="s">
        <v>35</v>
      </c>
      <c r="V119" s="31">
        <f>(Table3[[#This Row],[تاريخ المغادرة]]-Table3[[#This Row],[تاريخ المباشرة]])/365</f>
        <v>6.9589041095890414</v>
      </c>
      <c r="W119">
        <f>MONTH(Table3[[#This Row],[تاريخ المغادرة]])</f>
        <v>4</v>
      </c>
    </row>
    <row r="120" spans="1:23" x14ac:dyDescent="0.25">
      <c r="A120">
        <v>8328</v>
      </c>
      <c r="B120" t="s">
        <v>215</v>
      </c>
      <c r="C120" t="s">
        <v>935</v>
      </c>
      <c r="D120" s="22">
        <v>41307</v>
      </c>
      <c r="E120" s="22">
        <v>44244</v>
      </c>
      <c r="F120" s="24">
        <v>1</v>
      </c>
      <c r="G120" s="24">
        <v>1</v>
      </c>
      <c r="H120" s="24">
        <v>1</v>
      </c>
      <c r="I120" s="24">
        <v>2</v>
      </c>
      <c r="J120" s="24">
        <v>3</v>
      </c>
      <c r="K120" s="24">
        <v>4</v>
      </c>
      <c r="L120" s="24">
        <v>3</v>
      </c>
      <c r="M120" s="24">
        <v>1</v>
      </c>
      <c r="N120" s="24">
        <v>5</v>
      </c>
      <c r="O120" s="24">
        <v>2</v>
      </c>
      <c r="T120" t="s">
        <v>36</v>
      </c>
      <c r="V120" s="31">
        <f>(Table3[[#This Row],[تاريخ المغادرة]]-Table3[[#This Row],[تاريخ المباشرة]])/365</f>
        <v>8.0465753424657542</v>
      </c>
      <c r="W120">
        <f>MONTH(Table3[[#This Row],[تاريخ المغادرة]])</f>
        <v>2</v>
      </c>
    </row>
    <row r="121" spans="1:23" x14ac:dyDescent="0.25">
      <c r="A121">
        <v>9921</v>
      </c>
      <c r="B121" t="s">
        <v>216</v>
      </c>
      <c r="C121" t="s">
        <v>935</v>
      </c>
      <c r="D121" s="22">
        <v>40697</v>
      </c>
      <c r="E121" s="22">
        <v>44249</v>
      </c>
      <c r="F121" s="24">
        <v>3</v>
      </c>
      <c r="G121" s="24">
        <v>3</v>
      </c>
      <c r="H121" s="24">
        <v>4</v>
      </c>
      <c r="I121" s="24">
        <v>5</v>
      </c>
      <c r="J121" s="24">
        <v>4</v>
      </c>
      <c r="K121" s="24">
        <v>1</v>
      </c>
      <c r="L121" s="24">
        <v>2</v>
      </c>
      <c r="M121" s="24">
        <v>3</v>
      </c>
      <c r="N121" s="24">
        <v>5</v>
      </c>
      <c r="O121" s="24">
        <v>4</v>
      </c>
      <c r="T121" t="s">
        <v>37</v>
      </c>
      <c r="V121" s="31">
        <f>(Table3[[#This Row],[تاريخ المغادرة]]-Table3[[#This Row],[تاريخ المباشرة]])/365</f>
        <v>9.7315068493150694</v>
      </c>
      <c r="W121">
        <f>MONTH(Table3[[#This Row],[تاريخ المغادرة]])</f>
        <v>2</v>
      </c>
    </row>
    <row r="122" spans="1:23" x14ac:dyDescent="0.25">
      <c r="A122">
        <v>6797</v>
      </c>
      <c r="B122" t="s">
        <v>217</v>
      </c>
      <c r="C122" t="s">
        <v>935</v>
      </c>
      <c r="D122" s="22">
        <v>43873</v>
      </c>
      <c r="E122" s="22">
        <v>44238</v>
      </c>
      <c r="F122" s="24">
        <v>1</v>
      </c>
      <c r="G122" s="24">
        <v>3</v>
      </c>
      <c r="H122" s="24">
        <v>4</v>
      </c>
      <c r="I122" s="24">
        <v>1</v>
      </c>
      <c r="J122" s="24">
        <v>3</v>
      </c>
      <c r="K122" s="24">
        <v>3</v>
      </c>
      <c r="L122" s="24">
        <v>2</v>
      </c>
      <c r="M122" s="24">
        <v>3</v>
      </c>
      <c r="N122" s="24">
        <v>1</v>
      </c>
      <c r="O122" s="24">
        <v>1</v>
      </c>
      <c r="T122" t="s">
        <v>41</v>
      </c>
      <c r="V122" s="31">
        <f>(Table3[[#This Row],[تاريخ المغادرة]]-Table3[[#This Row],[تاريخ المباشرة]])/365</f>
        <v>1</v>
      </c>
      <c r="W122">
        <f>MONTH(Table3[[#This Row],[تاريخ المغادرة]])</f>
        <v>2</v>
      </c>
    </row>
    <row r="123" spans="1:23" x14ac:dyDescent="0.25">
      <c r="A123">
        <v>7918</v>
      </c>
      <c r="B123" t="s">
        <v>218</v>
      </c>
      <c r="C123" t="s">
        <v>78</v>
      </c>
      <c r="D123" s="22">
        <v>43066</v>
      </c>
      <c r="E123" s="22">
        <v>44291</v>
      </c>
      <c r="F123" s="24">
        <v>2</v>
      </c>
      <c r="G123" s="24">
        <v>5</v>
      </c>
      <c r="H123" s="24">
        <v>1</v>
      </c>
      <c r="I123" s="24">
        <v>4</v>
      </c>
      <c r="J123" s="24">
        <v>2</v>
      </c>
      <c r="K123" s="24">
        <v>4</v>
      </c>
      <c r="L123" s="24">
        <v>1</v>
      </c>
      <c r="M123" s="24">
        <v>5</v>
      </c>
      <c r="N123" s="24">
        <v>3</v>
      </c>
      <c r="O123" s="24">
        <v>3</v>
      </c>
      <c r="T123" t="s">
        <v>38</v>
      </c>
      <c r="V123" s="31">
        <f>(Table3[[#This Row],[تاريخ المغادرة]]-Table3[[#This Row],[تاريخ المباشرة]])/365</f>
        <v>3.3561643835616439</v>
      </c>
      <c r="W123">
        <f>MONTH(Table3[[#This Row],[تاريخ المغادرة]])</f>
        <v>4</v>
      </c>
    </row>
    <row r="124" spans="1:23" x14ac:dyDescent="0.25">
      <c r="A124">
        <v>2284</v>
      </c>
      <c r="B124" t="s">
        <v>219</v>
      </c>
      <c r="C124" t="s">
        <v>935</v>
      </c>
      <c r="D124" s="22">
        <v>40731</v>
      </c>
      <c r="E124" s="22">
        <v>44225</v>
      </c>
      <c r="F124" s="24">
        <v>1</v>
      </c>
      <c r="G124" s="24">
        <v>1</v>
      </c>
      <c r="H124" s="24">
        <v>1</v>
      </c>
      <c r="I124" s="24">
        <v>2</v>
      </c>
      <c r="J124" s="24">
        <v>5</v>
      </c>
      <c r="K124" s="24">
        <v>1</v>
      </c>
      <c r="L124" s="24">
        <v>2</v>
      </c>
      <c r="M124" s="24">
        <v>1</v>
      </c>
      <c r="N124" s="24">
        <v>3</v>
      </c>
      <c r="O124" s="24">
        <v>2</v>
      </c>
      <c r="T124" t="s">
        <v>39</v>
      </c>
      <c r="V124" s="31">
        <f>(Table3[[#This Row],[تاريخ المغادرة]]-Table3[[#This Row],[تاريخ المباشرة]])/365</f>
        <v>9.5726027397260278</v>
      </c>
      <c r="W124">
        <f>MONTH(Table3[[#This Row],[تاريخ المغادرة]])</f>
        <v>1</v>
      </c>
    </row>
    <row r="125" spans="1:23" x14ac:dyDescent="0.25">
      <c r="A125">
        <v>3516</v>
      </c>
      <c r="B125" t="s">
        <v>220</v>
      </c>
      <c r="C125" t="s">
        <v>78</v>
      </c>
      <c r="D125" s="22">
        <v>43123</v>
      </c>
      <c r="E125" s="22">
        <v>44317</v>
      </c>
      <c r="F125" s="24">
        <v>5</v>
      </c>
      <c r="G125" s="24">
        <v>2</v>
      </c>
      <c r="H125" s="24">
        <v>2</v>
      </c>
      <c r="I125" s="24">
        <v>2</v>
      </c>
      <c r="J125" s="24">
        <v>2</v>
      </c>
      <c r="K125" s="24">
        <v>2</v>
      </c>
      <c r="L125" s="24">
        <v>2</v>
      </c>
      <c r="M125" s="24">
        <v>4</v>
      </c>
      <c r="N125" s="24">
        <v>1</v>
      </c>
      <c r="O125" s="24">
        <v>1</v>
      </c>
      <c r="T125" t="s">
        <v>40</v>
      </c>
      <c r="V125" s="31">
        <f>(Table3[[#This Row],[تاريخ المغادرة]]-Table3[[#This Row],[تاريخ المباشرة]])/365</f>
        <v>3.2712328767123289</v>
      </c>
      <c r="W125">
        <f>MONTH(Table3[[#This Row],[تاريخ المغادرة]])</f>
        <v>5</v>
      </c>
    </row>
    <row r="126" spans="1:23" x14ac:dyDescent="0.25">
      <c r="A126">
        <v>2804</v>
      </c>
      <c r="B126" t="s">
        <v>221</v>
      </c>
      <c r="C126" t="s">
        <v>935</v>
      </c>
      <c r="D126" s="22">
        <v>43163</v>
      </c>
      <c r="E126" s="22">
        <v>44286</v>
      </c>
      <c r="F126" s="24">
        <v>1</v>
      </c>
      <c r="G126" s="24">
        <v>2</v>
      </c>
      <c r="H126" s="24">
        <v>2</v>
      </c>
      <c r="I126" s="24">
        <v>2</v>
      </c>
      <c r="J126" s="24">
        <v>2</v>
      </c>
      <c r="K126" s="24">
        <v>1</v>
      </c>
      <c r="L126" s="24">
        <v>2</v>
      </c>
      <c r="M126" s="24">
        <v>4</v>
      </c>
      <c r="N126" s="24">
        <v>1</v>
      </c>
      <c r="O126" s="24">
        <v>1</v>
      </c>
      <c r="T126" t="s">
        <v>40</v>
      </c>
      <c r="V126" s="31">
        <f>(Table3[[#This Row],[تاريخ المغادرة]]-Table3[[#This Row],[تاريخ المباشرة]])/365</f>
        <v>3.0767123287671234</v>
      </c>
      <c r="W126">
        <f>MONTH(Table3[[#This Row],[تاريخ المغادرة]])</f>
        <v>3</v>
      </c>
    </row>
    <row r="127" spans="1:23" x14ac:dyDescent="0.25">
      <c r="A127">
        <v>1216</v>
      </c>
      <c r="B127" t="s">
        <v>222</v>
      </c>
      <c r="C127" t="s">
        <v>935</v>
      </c>
      <c r="D127" s="22">
        <v>42454</v>
      </c>
      <c r="E127" s="22">
        <v>44300</v>
      </c>
      <c r="F127" s="24">
        <v>1</v>
      </c>
      <c r="G127" s="24">
        <v>2</v>
      </c>
      <c r="H127" s="24">
        <v>2</v>
      </c>
      <c r="I127" s="24">
        <v>2</v>
      </c>
      <c r="J127" s="24">
        <v>2</v>
      </c>
      <c r="K127" s="24">
        <v>2</v>
      </c>
      <c r="L127" s="24">
        <v>2</v>
      </c>
      <c r="M127" s="24">
        <v>3</v>
      </c>
      <c r="N127" s="24">
        <v>3</v>
      </c>
      <c r="O127" s="24">
        <v>5</v>
      </c>
      <c r="T127" t="s">
        <v>35</v>
      </c>
      <c r="V127" s="31">
        <f>(Table3[[#This Row],[تاريخ المغادرة]]-Table3[[#This Row],[تاريخ المباشرة]])/365</f>
        <v>5.0575342465753428</v>
      </c>
      <c r="W127">
        <f>MONTH(Table3[[#This Row],[تاريخ المغادرة]])</f>
        <v>4</v>
      </c>
    </row>
    <row r="128" spans="1:23" x14ac:dyDescent="0.25">
      <c r="A128">
        <v>2651</v>
      </c>
      <c r="B128" t="s">
        <v>223</v>
      </c>
      <c r="C128" t="s">
        <v>935</v>
      </c>
      <c r="D128" s="22">
        <v>41238</v>
      </c>
      <c r="E128" s="22">
        <v>44320</v>
      </c>
      <c r="F128" s="24">
        <v>4</v>
      </c>
      <c r="G128" s="24">
        <v>2</v>
      </c>
      <c r="H128" s="24">
        <v>2</v>
      </c>
      <c r="I128" s="24">
        <v>2</v>
      </c>
      <c r="J128" s="24">
        <v>2</v>
      </c>
      <c r="K128" s="24">
        <v>5</v>
      </c>
      <c r="L128" s="24">
        <v>2</v>
      </c>
      <c r="M128" s="24">
        <v>3</v>
      </c>
      <c r="N128" s="24">
        <v>4</v>
      </c>
      <c r="O128" s="24">
        <v>1</v>
      </c>
      <c r="T128" t="s">
        <v>40</v>
      </c>
      <c r="V128" s="31">
        <f>(Table3[[#This Row],[تاريخ المغادرة]]-Table3[[#This Row],[تاريخ المباشرة]])/365</f>
        <v>8.4438356164383563</v>
      </c>
      <c r="W128">
        <f>MONTH(Table3[[#This Row],[تاريخ المغادرة]])</f>
        <v>5</v>
      </c>
    </row>
    <row r="129" spans="1:23" x14ac:dyDescent="0.25">
      <c r="A129">
        <v>9385</v>
      </c>
      <c r="B129" t="s">
        <v>224</v>
      </c>
      <c r="C129" t="s">
        <v>935</v>
      </c>
      <c r="D129" s="22">
        <v>44077</v>
      </c>
      <c r="E129" s="22">
        <v>44305</v>
      </c>
      <c r="F129" s="24">
        <v>2</v>
      </c>
      <c r="G129" s="24">
        <v>2</v>
      </c>
      <c r="H129" s="24">
        <v>2</v>
      </c>
      <c r="I129" s="24">
        <v>2</v>
      </c>
      <c r="J129" s="24">
        <v>2</v>
      </c>
      <c r="K129" s="24">
        <v>5</v>
      </c>
      <c r="L129" s="24">
        <v>1</v>
      </c>
      <c r="M129" s="24">
        <v>5</v>
      </c>
      <c r="N129" s="24">
        <v>4</v>
      </c>
      <c r="O129" s="24">
        <v>5</v>
      </c>
      <c r="T129" t="s">
        <v>37</v>
      </c>
      <c r="V129" s="31">
        <f>(Table3[[#This Row],[تاريخ المغادرة]]-Table3[[#This Row],[تاريخ المباشرة]])/365</f>
        <v>0.62465753424657533</v>
      </c>
      <c r="W129">
        <f>MONTH(Table3[[#This Row],[تاريخ المغادرة]])</f>
        <v>4</v>
      </c>
    </row>
    <row r="130" spans="1:23" x14ac:dyDescent="0.25">
      <c r="A130">
        <v>5212</v>
      </c>
      <c r="B130" t="s">
        <v>225</v>
      </c>
      <c r="C130" t="s">
        <v>935</v>
      </c>
      <c r="D130" s="22">
        <v>42184</v>
      </c>
      <c r="E130" s="22">
        <v>44274</v>
      </c>
      <c r="F130" s="24">
        <v>5</v>
      </c>
      <c r="G130" s="24">
        <v>5</v>
      </c>
      <c r="H130" s="24">
        <v>5</v>
      </c>
      <c r="I130" s="24">
        <v>3</v>
      </c>
      <c r="J130" s="24">
        <v>1</v>
      </c>
      <c r="K130" s="24">
        <v>1</v>
      </c>
      <c r="L130" s="24">
        <v>2</v>
      </c>
      <c r="M130" s="24">
        <v>4</v>
      </c>
      <c r="N130" s="24">
        <v>1</v>
      </c>
      <c r="O130" s="24">
        <v>1</v>
      </c>
      <c r="T130" t="s">
        <v>41</v>
      </c>
      <c r="V130" s="31">
        <f>(Table3[[#This Row],[تاريخ المغادرة]]-Table3[[#This Row],[تاريخ المباشرة]])/365</f>
        <v>5.7260273972602738</v>
      </c>
      <c r="W130">
        <f>MONTH(Table3[[#This Row],[تاريخ المغادرة]])</f>
        <v>3</v>
      </c>
    </row>
    <row r="131" spans="1:23" x14ac:dyDescent="0.25">
      <c r="A131">
        <v>4333</v>
      </c>
      <c r="B131" t="s">
        <v>226</v>
      </c>
      <c r="C131" t="s">
        <v>78</v>
      </c>
      <c r="D131" s="22">
        <v>40579</v>
      </c>
      <c r="E131" s="22">
        <v>44242</v>
      </c>
      <c r="F131" s="24">
        <v>5</v>
      </c>
      <c r="G131" s="24">
        <v>1</v>
      </c>
      <c r="H131" s="24">
        <v>2</v>
      </c>
      <c r="I131" s="24">
        <v>1</v>
      </c>
      <c r="J131" s="24">
        <v>3</v>
      </c>
      <c r="K131" s="24">
        <v>3</v>
      </c>
      <c r="L131" s="24">
        <v>1</v>
      </c>
      <c r="M131" s="24">
        <v>1</v>
      </c>
      <c r="N131" s="24">
        <v>2</v>
      </c>
      <c r="O131" s="24">
        <v>5</v>
      </c>
      <c r="T131" t="s">
        <v>38</v>
      </c>
      <c r="V131" s="31">
        <f>(Table3[[#This Row],[تاريخ المغادرة]]-Table3[[#This Row],[تاريخ المباشرة]])/365</f>
        <v>10.035616438356165</v>
      </c>
      <c r="W131">
        <f>MONTH(Table3[[#This Row],[تاريخ المغادرة]])</f>
        <v>2</v>
      </c>
    </row>
    <row r="132" spans="1:23" x14ac:dyDescent="0.25">
      <c r="A132">
        <v>6582</v>
      </c>
      <c r="B132" t="s">
        <v>227</v>
      </c>
      <c r="C132" t="s">
        <v>78</v>
      </c>
      <c r="D132" s="22">
        <v>41431</v>
      </c>
      <c r="E132" s="22">
        <v>44317</v>
      </c>
      <c r="F132" s="24">
        <v>1</v>
      </c>
      <c r="G132" s="24">
        <v>2</v>
      </c>
      <c r="H132" s="24">
        <v>2</v>
      </c>
      <c r="I132" s="24">
        <v>3</v>
      </c>
      <c r="J132" s="24">
        <v>2</v>
      </c>
      <c r="K132" s="24">
        <v>1</v>
      </c>
      <c r="L132" s="24">
        <v>2</v>
      </c>
      <c r="M132" s="24">
        <v>3</v>
      </c>
      <c r="N132" s="24">
        <v>5</v>
      </c>
      <c r="O132" s="24">
        <v>4</v>
      </c>
      <c r="T132" t="s">
        <v>39</v>
      </c>
      <c r="V132" s="31">
        <f>(Table3[[#This Row],[تاريخ المغادرة]]-Table3[[#This Row],[تاريخ المباشرة]])/365</f>
        <v>7.9068493150684933</v>
      </c>
      <c r="W132">
        <f>MONTH(Table3[[#This Row],[تاريخ المغادرة]])</f>
        <v>5</v>
      </c>
    </row>
    <row r="133" spans="1:23" x14ac:dyDescent="0.25">
      <c r="A133">
        <v>8756</v>
      </c>
      <c r="B133" t="s">
        <v>228</v>
      </c>
      <c r="C133" t="s">
        <v>935</v>
      </c>
      <c r="D133" s="22">
        <v>42013</v>
      </c>
      <c r="E133" s="22">
        <v>44247</v>
      </c>
      <c r="F133" s="24">
        <v>2</v>
      </c>
      <c r="G133" s="24">
        <v>1</v>
      </c>
      <c r="H133" s="24">
        <v>5</v>
      </c>
      <c r="I133" s="24">
        <v>1</v>
      </c>
      <c r="J133" s="24">
        <v>4</v>
      </c>
      <c r="K133" s="24">
        <v>5</v>
      </c>
      <c r="L133" s="24">
        <v>2</v>
      </c>
      <c r="M133" s="24">
        <v>4</v>
      </c>
      <c r="N133" s="24">
        <v>4</v>
      </c>
      <c r="O133" s="24">
        <v>4</v>
      </c>
      <c r="T133" t="s">
        <v>40</v>
      </c>
      <c r="V133" s="31">
        <f>(Table3[[#This Row],[تاريخ المغادرة]]-Table3[[#This Row],[تاريخ المباشرة]])/365</f>
        <v>6.1205479452054794</v>
      </c>
      <c r="W133">
        <f>MONTH(Table3[[#This Row],[تاريخ المغادرة]])</f>
        <v>2</v>
      </c>
    </row>
    <row r="134" spans="1:23" x14ac:dyDescent="0.25">
      <c r="A134">
        <v>7573</v>
      </c>
      <c r="B134" t="s">
        <v>229</v>
      </c>
      <c r="C134" t="s">
        <v>935</v>
      </c>
      <c r="D134" s="22">
        <v>42726</v>
      </c>
      <c r="E134" s="22">
        <v>44237</v>
      </c>
      <c r="F134" s="24">
        <v>2</v>
      </c>
      <c r="G134" s="24">
        <v>4</v>
      </c>
      <c r="H134" s="24">
        <v>5</v>
      </c>
      <c r="I134" s="24">
        <v>4</v>
      </c>
      <c r="J134" s="24">
        <v>2</v>
      </c>
      <c r="K134" s="24">
        <v>2</v>
      </c>
      <c r="L134" s="24">
        <v>2</v>
      </c>
      <c r="M134" s="24">
        <v>1</v>
      </c>
      <c r="N134" s="24">
        <v>4</v>
      </c>
      <c r="O134" s="24">
        <v>3</v>
      </c>
      <c r="T134" t="s">
        <v>40</v>
      </c>
      <c r="V134" s="31">
        <f>(Table3[[#This Row],[تاريخ المغادرة]]-Table3[[#This Row],[تاريخ المباشرة]])/365</f>
        <v>4.13972602739726</v>
      </c>
      <c r="W134">
        <f>MONTH(Table3[[#This Row],[تاريخ المغادرة]])</f>
        <v>2</v>
      </c>
    </row>
    <row r="135" spans="1:23" x14ac:dyDescent="0.25">
      <c r="A135">
        <v>4638</v>
      </c>
      <c r="B135" t="s">
        <v>230</v>
      </c>
      <c r="C135" t="s">
        <v>935</v>
      </c>
      <c r="D135" s="22">
        <v>41233</v>
      </c>
      <c r="E135" s="22">
        <v>44221</v>
      </c>
      <c r="F135" s="24">
        <v>1</v>
      </c>
      <c r="G135" s="24">
        <v>4</v>
      </c>
      <c r="H135" s="24">
        <v>4</v>
      </c>
      <c r="I135" s="24">
        <v>3</v>
      </c>
      <c r="J135" s="24">
        <v>5</v>
      </c>
      <c r="K135" s="24">
        <v>4</v>
      </c>
      <c r="L135" s="24">
        <v>2</v>
      </c>
      <c r="M135" s="24">
        <v>4</v>
      </c>
      <c r="N135" s="24">
        <v>4</v>
      </c>
      <c r="O135" s="24">
        <v>2</v>
      </c>
      <c r="T135" t="s">
        <v>35</v>
      </c>
      <c r="V135" s="31">
        <f>(Table3[[#This Row],[تاريخ المغادرة]]-Table3[[#This Row],[تاريخ المباشرة]])/365</f>
        <v>8.1863013698630134</v>
      </c>
      <c r="W135">
        <f>MONTH(Table3[[#This Row],[تاريخ المغادرة]])</f>
        <v>1</v>
      </c>
    </row>
    <row r="136" spans="1:23" x14ac:dyDescent="0.25">
      <c r="A136">
        <v>5521</v>
      </c>
      <c r="B136" t="s">
        <v>231</v>
      </c>
      <c r="C136" t="s">
        <v>935</v>
      </c>
      <c r="D136" s="22">
        <v>44092</v>
      </c>
      <c r="E136" s="22">
        <v>44214</v>
      </c>
      <c r="F136" s="24">
        <v>5</v>
      </c>
      <c r="G136" s="24">
        <v>3</v>
      </c>
      <c r="H136" s="24">
        <v>1</v>
      </c>
      <c r="I136" s="24">
        <v>4</v>
      </c>
      <c r="J136" s="24">
        <v>2</v>
      </c>
      <c r="K136" s="24">
        <v>1</v>
      </c>
      <c r="L136" s="24">
        <v>2</v>
      </c>
      <c r="M136" s="24">
        <v>4</v>
      </c>
      <c r="N136" s="24">
        <v>1</v>
      </c>
      <c r="O136" s="24">
        <v>3</v>
      </c>
      <c r="T136" t="s">
        <v>40</v>
      </c>
      <c r="V136" s="31">
        <f>(Table3[[#This Row],[تاريخ المغادرة]]-Table3[[#This Row],[تاريخ المباشرة]])/365</f>
        <v>0.33424657534246577</v>
      </c>
      <c r="W136">
        <f>MONTH(Table3[[#This Row],[تاريخ المغادرة]])</f>
        <v>1</v>
      </c>
    </row>
    <row r="137" spans="1:23" x14ac:dyDescent="0.25">
      <c r="A137">
        <v>2009</v>
      </c>
      <c r="B137" t="s">
        <v>232</v>
      </c>
      <c r="C137" t="s">
        <v>78</v>
      </c>
      <c r="D137" s="22">
        <v>41591</v>
      </c>
      <c r="E137" s="22">
        <v>44228</v>
      </c>
      <c r="F137" s="24">
        <v>1</v>
      </c>
      <c r="G137" s="24">
        <v>1</v>
      </c>
      <c r="H137" s="24">
        <v>2</v>
      </c>
      <c r="I137" s="24">
        <v>4</v>
      </c>
      <c r="J137" s="24">
        <v>3</v>
      </c>
      <c r="K137" s="24">
        <v>4</v>
      </c>
      <c r="L137" s="24">
        <v>2</v>
      </c>
      <c r="M137" s="24">
        <v>5</v>
      </c>
      <c r="N137" s="24">
        <v>5</v>
      </c>
      <c r="O137" s="24">
        <v>3</v>
      </c>
      <c r="T137" t="s">
        <v>37</v>
      </c>
      <c r="V137" s="31">
        <f>(Table3[[#This Row],[تاريخ المغادرة]]-Table3[[#This Row],[تاريخ المباشرة]])/365</f>
        <v>7.2246575342465755</v>
      </c>
      <c r="W137">
        <f>MONTH(Table3[[#This Row],[تاريخ المغادرة]])</f>
        <v>2</v>
      </c>
    </row>
    <row r="138" spans="1:23" x14ac:dyDescent="0.25">
      <c r="A138">
        <v>7746</v>
      </c>
      <c r="B138" t="s">
        <v>233</v>
      </c>
      <c r="C138" t="s">
        <v>935</v>
      </c>
      <c r="D138" s="22">
        <v>40629</v>
      </c>
      <c r="E138" s="22">
        <v>44287</v>
      </c>
      <c r="F138" s="24">
        <v>2</v>
      </c>
      <c r="G138" s="24">
        <v>2</v>
      </c>
      <c r="H138" s="24">
        <v>4</v>
      </c>
      <c r="I138" s="24">
        <v>3</v>
      </c>
      <c r="J138" s="24">
        <v>1</v>
      </c>
      <c r="K138" s="24">
        <v>1</v>
      </c>
      <c r="L138" s="24">
        <v>3</v>
      </c>
      <c r="M138" s="24">
        <v>5</v>
      </c>
      <c r="N138" s="24">
        <v>5</v>
      </c>
      <c r="O138" s="24">
        <v>3</v>
      </c>
      <c r="T138" t="s">
        <v>41</v>
      </c>
      <c r="V138" s="31">
        <f>(Table3[[#This Row],[تاريخ المغادرة]]-Table3[[#This Row],[تاريخ المباشرة]])/365</f>
        <v>10.021917808219179</v>
      </c>
      <c r="W138">
        <f>MONTH(Table3[[#This Row],[تاريخ المغادرة]])</f>
        <v>4</v>
      </c>
    </row>
    <row r="139" spans="1:23" x14ac:dyDescent="0.25">
      <c r="A139">
        <v>8837</v>
      </c>
      <c r="B139" t="s">
        <v>234</v>
      </c>
      <c r="C139" t="s">
        <v>935</v>
      </c>
      <c r="D139" s="22">
        <v>43547</v>
      </c>
      <c r="E139" s="22">
        <v>44279</v>
      </c>
      <c r="F139" s="24">
        <v>3</v>
      </c>
      <c r="G139" s="24">
        <v>4</v>
      </c>
      <c r="H139" s="24">
        <v>3</v>
      </c>
      <c r="I139" s="24">
        <v>4</v>
      </c>
      <c r="J139" s="24">
        <v>1</v>
      </c>
      <c r="K139" s="24">
        <v>4</v>
      </c>
      <c r="L139" s="24">
        <v>2</v>
      </c>
      <c r="M139" s="24">
        <v>5</v>
      </c>
      <c r="N139" s="24">
        <v>5</v>
      </c>
      <c r="O139" s="24">
        <v>2</v>
      </c>
      <c r="T139" t="s">
        <v>38</v>
      </c>
      <c r="V139" s="31">
        <f>(Table3[[#This Row],[تاريخ المغادرة]]-Table3[[#This Row],[تاريخ المباشرة]])/365</f>
        <v>2.0054794520547947</v>
      </c>
      <c r="W139">
        <f>MONTH(Table3[[#This Row],[تاريخ المغادرة]])</f>
        <v>3</v>
      </c>
    </row>
    <row r="140" spans="1:23" x14ac:dyDescent="0.25">
      <c r="A140">
        <v>7217</v>
      </c>
      <c r="B140" t="s">
        <v>235</v>
      </c>
      <c r="C140" t="s">
        <v>935</v>
      </c>
      <c r="D140" s="22">
        <v>42319</v>
      </c>
      <c r="E140" s="22">
        <v>44332</v>
      </c>
      <c r="F140" s="24">
        <v>3</v>
      </c>
      <c r="G140" s="24">
        <v>1</v>
      </c>
      <c r="H140" s="24">
        <v>3</v>
      </c>
      <c r="I140" s="24">
        <v>4</v>
      </c>
      <c r="J140" s="24">
        <v>5</v>
      </c>
      <c r="K140" s="24">
        <v>3</v>
      </c>
      <c r="L140" s="24">
        <v>2</v>
      </c>
      <c r="M140" s="24">
        <v>5</v>
      </c>
      <c r="N140" s="24">
        <v>1</v>
      </c>
      <c r="O140" s="24">
        <v>4</v>
      </c>
      <c r="T140" t="s">
        <v>39</v>
      </c>
      <c r="V140" s="31">
        <f>(Table3[[#This Row],[تاريخ المغادرة]]-Table3[[#This Row],[تاريخ المباشرة]])/365</f>
        <v>5.515068493150685</v>
      </c>
      <c r="W140">
        <f>MONTH(Table3[[#This Row],[تاريخ المغادرة]])</f>
        <v>5</v>
      </c>
    </row>
    <row r="141" spans="1:23" x14ac:dyDescent="0.25">
      <c r="A141">
        <v>5887</v>
      </c>
      <c r="B141" t="s">
        <v>236</v>
      </c>
      <c r="C141" t="s">
        <v>935</v>
      </c>
      <c r="D141" s="22">
        <v>40876</v>
      </c>
      <c r="E141" s="22">
        <v>44327</v>
      </c>
      <c r="F141" s="24">
        <v>2</v>
      </c>
      <c r="G141" s="24">
        <v>5</v>
      </c>
      <c r="H141" s="24">
        <v>5</v>
      </c>
      <c r="I141" s="24">
        <v>2</v>
      </c>
      <c r="J141" s="24">
        <v>3</v>
      </c>
      <c r="K141" s="24">
        <v>4</v>
      </c>
      <c r="L141" s="24">
        <v>2</v>
      </c>
      <c r="M141" s="24">
        <v>2</v>
      </c>
      <c r="N141" s="24">
        <v>4</v>
      </c>
      <c r="O141" s="24">
        <v>2</v>
      </c>
      <c r="T141" t="s">
        <v>40</v>
      </c>
      <c r="V141" s="31">
        <f>(Table3[[#This Row],[تاريخ المغادرة]]-Table3[[#This Row],[تاريخ المباشرة]])/365</f>
        <v>9.4547945205479458</v>
      </c>
      <c r="W141">
        <f>MONTH(Table3[[#This Row],[تاريخ المغادرة]])</f>
        <v>5</v>
      </c>
    </row>
    <row r="142" spans="1:23" x14ac:dyDescent="0.25">
      <c r="A142">
        <v>1056</v>
      </c>
      <c r="B142" t="s">
        <v>237</v>
      </c>
      <c r="C142" t="s">
        <v>935</v>
      </c>
      <c r="D142" s="22">
        <v>43959</v>
      </c>
      <c r="E142" s="22">
        <v>44267</v>
      </c>
      <c r="F142" s="24">
        <v>3</v>
      </c>
      <c r="G142" s="24">
        <v>4</v>
      </c>
      <c r="H142" s="24">
        <v>4</v>
      </c>
      <c r="I142" s="24">
        <v>2</v>
      </c>
      <c r="J142" s="24">
        <v>3</v>
      </c>
      <c r="K142" s="24">
        <v>5</v>
      </c>
      <c r="L142" s="24">
        <v>2</v>
      </c>
      <c r="M142" s="24">
        <v>5</v>
      </c>
      <c r="N142" s="24">
        <v>5</v>
      </c>
      <c r="O142" s="24">
        <v>2</v>
      </c>
      <c r="T142" t="s">
        <v>34</v>
      </c>
      <c r="V142" s="31">
        <f>(Table3[[#This Row],[تاريخ المغادرة]]-Table3[[#This Row],[تاريخ المباشرة]])/365</f>
        <v>0.84383561643835614</v>
      </c>
      <c r="W142">
        <f>MONTH(Table3[[#This Row],[تاريخ المغادرة]])</f>
        <v>3</v>
      </c>
    </row>
    <row r="143" spans="1:23" x14ac:dyDescent="0.25">
      <c r="A143">
        <v>8351</v>
      </c>
      <c r="B143" t="s">
        <v>238</v>
      </c>
      <c r="C143" t="s">
        <v>935</v>
      </c>
      <c r="D143" s="22">
        <v>43788</v>
      </c>
      <c r="E143" s="22">
        <v>44238</v>
      </c>
      <c r="F143" s="24">
        <v>1</v>
      </c>
      <c r="G143" s="24">
        <v>4</v>
      </c>
      <c r="H143" s="24">
        <v>4</v>
      </c>
      <c r="I143" s="24">
        <v>4</v>
      </c>
      <c r="J143" s="24">
        <v>2</v>
      </c>
      <c r="K143" s="24">
        <v>2</v>
      </c>
      <c r="L143" s="24">
        <v>2</v>
      </c>
      <c r="M143" s="24">
        <v>1</v>
      </c>
      <c r="N143" s="24">
        <v>1</v>
      </c>
      <c r="O143" s="24">
        <v>1</v>
      </c>
      <c r="T143" t="s">
        <v>35</v>
      </c>
      <c r="V143" s="31">
        <f>(Table3[[#This Row],[تاريخ المغادرة]]-Table3[[#This Row],[تاريخ المباشرة]])/365</f>
        <v>1.2328767123287672</v>
      </c>
      <c r="W143">
        <f>MONTH(Table3[[#This Row],[تاريخ المغادرة]])</f>
        <v>2</v>
      </c>
    </row>
    <row r="144" spans="1:23" x14ac:dyDescent="0.25">
      <c r="A144">
        <v>2955</v>
      </c>
      <c r="B144" t="s">
        <v>239</v>
      </c>
      <c r="C144" t="s">
        <v>935</v>
      </c>
      <c r="D144" s="22">
        <v>43544</v>
      </c>
      <c r="E144" s="22">
        <v>44302</v>
      </c>
      <c r="F144" s="24">
        <v>3</v>
      </c>
      <c r="G144" s="24">
        <v>2</v>
      </c>
      <c r="H144" s="24">
        <v>2</v>
      </c>
      <c r="I144" s="24">
        <v>1</v>
      </c>
      <c r="J144" s="24">
        <v>2</v>
      </c>
      <c r="K144" s="24">
        <v>5</v>
      </c>
      <c r="L144" s="24">
        <v>2</v>
      </c>
      <c r="M144" s="24">
        <v>4</v>
      </c>
      <c r="N144" s="24">
        <v>3</v>
      </c>
      <c r="O144" s="24">
        <v>5</v>
      </c>
      <c r="T144" t="s">
        <v>40</v>
      </c>
      <c r="V144" s="31">
        <f>(Table3[[#This Row],[تاريخ المغادرة]]-Table3[[#This Row],[تاريخ المباشرة]])/365</f>
        <v>2.0767123287671234</v>
      </c>
      <c r="W144">
        <f>MONTH(Table3[[#This Row],[تاريخ المغادرة]])</f>
        <v>4</v>
      </c>
    </row>
    <row r="145" spans="1:23" x14ac:dyDescent="0.25">
      <c r="A145">
        <v>9597</v>
      </c>
      <c r="B145" t="s">
        <v>240</v>
      </c>
      <c r="C145" t="s">
        <v>935</v>
      </c>
      <c r="D145" s="22">
        <v>43861</v>
      </c>
      <c r="E145" s="22">
        <v>44252</v>
      </c>
      <c r="F145" s="24">
        <v>3</v>
      </c>
      <c r="G145" s="24">
        <v>3</v>
      </c>
      <c r="H145" s="24">
        <v>5</v>
      </c>
      <c r="I145" s="24">
        <v>3</v>
      </c>
      <c r="J145" s="24">
        <v>4</v>
      </c>
      <c r="K145" s="24">
        <v>1</v>
      </c>
      <c r="L145" s="24">
        <v>3</v>
      </c>
      <c r="M145" s="24">
        <v>4</v>
      </c>
      <c r="N145" s="24">
        <v>2</v>
      </c>
      <c r="O145" s="24">
        <v>1</v>
      </c>
      <c r="T145" t="s">
        <v>37</v>
      </c>
      <c r="V145" s="31">
        <f>(Table3[[#This Row],[تاريخ المغادرة]]-Table3[[#This Row],[تاريخ المباشرة]])/365</f>
        <v>1.0712328767123287</v>
      </c>
      <c r="W145">
        <f>MONTH(Table3[[#This Row],[تاريخ المغادرة]])</f>
        <v>2</v>
      </c>
    </row>
    <row r="146" spans="1:23" x14ac:dyDescent="0.25">
      <c r="A146">
        <v>2022</v>
      </c>
      <c r="B146" t="s">
        <v>241</v>
      </c>
      <c r="C146" t="s">
        <v>935</v>
      </c>
      <c r="D146" s="22">
        <v>43132</v>
      </c>
      <c r="E146" s="22">
        <v>44327</v>
      </c>
      <c r="F146" s="24">
        <v>1</v>
      </c>
      <c r="G146" s="24">
        <v>5</v>
      </c>
      <c r="H146" s="24">
        <v>5</v>
      </c>
      <c r="I146" s="24">
        <v>2</v>
      </c>
      <c r="J146" s="24">
        <v>5</v>
      </c>
      <c r="K146" s="24">
        <v>2</v>
      </c>
      <c r="L146" s="24">
        <v>2</v>
      </c>
      <c r="M146" s="24">
        <v>1</v>
      </c>
      <c r="N146" s="24">
        <v>2</v>
      </c>
      <c r="O146" s="24">
        <v>3</v>
      </c>
      <c r="T146" t="s">
        <v>41</v>
      </c>
      <c r="V146" s="31">
        <f>(Table3[[#This Row],[تاريخ المغادرة]]-Table3[[#This Row],[تاريخ المباشرة]])/365</f>
        <v>3.2739726027397262</v>
      </c>
      <c r="W146">
        <f>MONTH(Table3[[#This Row],[تاريخ المغادرة]])</f>
        <v>5</v>
      </c>
    </row>
    <row r="147" spans="1:23" x14ac:dyDescent="0.25">
      <c r="A147">
        <v>5562</v>
      </c>
      <c r="B147" t="s">
        <v>242</v>
      </c>
      <c r="C147" t="s">
        <v>78</v>
      </c>
      <c r="D147" s="22">
        <v>42341</v>
      </c>
      <c r="E147" s="22">
        <v>44283</v>
      </c>
      <c r="F147" s="24">
        <v>5</v>
      </c>
      <c r="G147" s="24">
        <v>1</v>
      </c>
      <c r="H147" s="24">
        <v>4</v>
      </c>
      <c r="I147" s="24">
        <v>4</v>
      </c>
      <c r="J147" s="24">
        <v>4</v>
      </c>
      <c r="K147" s="24">
        <v>2</v>
      </c>
      <c r="L147" s="24">
        <v>2</v>
      </c>
      <c r="M147" s="24">
        <v>4</v>
      </c>
      <c r="N147" s="24">
        <v>1</v>
      </c>
      <c r="O147" s="24">
        <v>5</v>
      </c>
      <c r="T147" t="s">
        <v>38</v>
      </c>
      <c r="V147" s="31">
        <f>(Table3[[#This Row],[تاريخ المغادرة]]-Table3[[#This Row],[تاريخ المباشرة]])/365</f>
        <v>5.3205479452054796</v>
      </c>
      <c r="W147">
        <f>MONTH(Table3[[#This Row],[تاريخ المغادرة]])</f>
        <v>3</v>
      </c>
    </row>
    <row r="148" spans="1:23" x14ac:dyDescent="0.25">
      <c r="A148">
        <v>9942</v>
      </c>
      <c r="B148" t="s">
        <v>243</v>
      </c>
      <c r="C148" t="s">
        <v>935</v>
      </c>
      <c r="D148" s="22">
        <v>42705</v>
      </c>
      <c r="E148" s="22">
        <v>44231</v>
      </c>
      <c r="F148" s="24">
        <v>5</v>
      </c>
      <c r="G148" s="24">
        <v>4</v>
      </c>
      <c r="H148" s="24">
        <v>4</v>
      </c>
      <c r="I148" s="24">
        <v>3</v>
      </c>
      <c r="J148" s="24">
        <v>3</v>
      </c>
      <c r="K148" s="24">
        <v>4</v>
      </c>
      <c r="L148" s="24">
        <v>2</v>
      </c>
      <c r="M148" s="24">
        <v>1</v>
      </c>
      <c r="N148" s="24">
        <v>1</v>
      </c>
      <c r="O148" s="24">
        <v>5</v>
      </c>
      <c r="T148" t="s">
        <v>39</v>
      </c>
      <c r="V148" s="31">
        <f>(Table3[[#This Row],[تاريخ المغادرة]]-Table3[[#This Row],[تاريخ المباشرة]])/365</f>
        <v>4.1808219178082195</v>
      </c>
      <c r="W148">
        <f>MONTH(Table3[[#This Row],[تاريخ المغادرة]])</f>
        <v>2</v>
      </c>
    </row>
    <row r="149" spans="1:23" x14ac:dyDescent="0.25">
      <c r="A149">
        <v>6088</v>
      </c>
      <c r="B149" t="s">
        <v>244</v>
      </c>
      <c r="C149" t="s">
        <v>935</v>
      </c>
      <c r="D149" s="22">
        <v>42163</v>
      </c>
      <c r="E149" s="22">
        <v>44243</v>
      </c>
      <c r="F149" s="24">
        <v>5</v>
      </c>
      <c r="G149" s="24">
        <v>2</v>
      </c>
      <c r="H149" s="24">
        <v>3</v>
      </c>
      <c r="I149" s="24">
        <v>2</v>
      </c>
      <c r="J149" s="24">
        <v>3</v>
      </c>
      <c r="K149" s="24">
        <v>1</v>
      </c>
      <c r="L149" s="24">
        <v>1</v>
      </c>
      <c r="M149" s="24">
        <v>5</v>
      </c>
      <c r="N149" s="24">
        <v>5</v>
      </c>
      <c r="O149" s="24">
        <v>5</v>
      </c>
      <c r="T149" t="s">
        <v>40</v>
      </c>
      <c r="V149" s="31">
        <f>(Table3[[#This Row],[تاريخ المغادرة]]-Table3[[#This Row],[تاريخ المباشرة]])/365</f>
        <v>5.6986301369863011</v>
      </c>
      <c r="W149">
        <f>MONTH(Table3[[#This Row],[تاريخ المغادرة]])</f>
        <v>2</v>
      </c>
    </row>
    <row r="150" spans="1:23" x14ac:dyDescent="0.25">
      <c r="A150">
        <v>6264</v>
      </c>
      <c r="B150" t="s">
        <v>245</v>
      </c>
      <c r="C150" t="s">
        <v>935</v>
      </c>
      <c r="D150" s="22">
        <v>42279</v>
      </c>
      <c r="E150" s="22">
        <v>44233</v>
      </c>
      <c r="F150" s="24">
        <v>3</v>
      </c>
      <c r="G150" s="24">
        <v>1</v>
      </c>
      <c r="H150" s="24">
        <v>5</v>
      </c>
      <c r="I150" s="24">
        <v>3</v>
      </c>
      <c r="J150" s="24">
        <v>1</v>
      </c>
      <c r="K150" s="24">
        <v>1</v>
      </c>
      <c r="L150" s="24">
        <v>2</v>
      </c>
      <c r="M150" s="24">
        <v>5</v>
      </c>
      <c r="N150" s="24">
        <v>3</v>
      </c>
      <c r="O150" s="24">
        <v>3</v>
      </c>
      <c r="T150" t="s">
        <v>34</v>
      </c>
      <c r="V150" s="31">
        <f>(Table3[[#This Row],[تاريخ المغادرة]]-Table3[[#This Row],[تاريخ المباشرة]])/365</f>
        <v>5.353424657534247</v>
      </c>
      <c r="W150">
        <f>MONTH(Table3[[#This Row],[تاريخ المغادرة]])</f>
        <v>2</v>
      </c>
    </row>
    <row r="151" spans="1:23" x14ac:dyDescent="0.25">
      <c r="A151">
        <v>5587</v>
      </c>
      <c r="B151" t="s">
        <v>246</v>
      </c>
      <c r="C151" t="s">
        <v>935</v>
      </c>
      <c r="D151" s="22">
        <v>40806</v>
      </c>
      <c r="E151" s="22">
        <v>44272</v>
      </c>
      <c r="F151" s="24">
        <v>2</v>
      </c>
      <c r="G151" s="24">
        <v>4</v>
      </c>
      <c r="H151" s="24">
        <v>4</v>
      </c>
      <c r="I151" s="24">
        <v>5</v>
      </c>
      <c r="J151" s="24">
        <v>2</v>
      </c>
      <c r="K151" s="24">
        <v>2</v>
      </c>
      <c r="L151" s="24">
        <v>2</v>
      </c>
      <c r="M151" s="24">
        <v>2</v>
      </c>
      <c r="N151" s="24">
        <v>1</v>
      </c>
      <c r="O151" s="24">
        <v>2</v>
      </c>
      <c r="T151" t="s">
        <v>35</v>
      </c>
      <c r="V151" s="31">
        <f>(Table3[[#This Row],[تاريخ المغادرة]]-Table3[[#This Row],[تاريخ المباشرة]])/365</f>
        <v>9.4958904109589035</v>
      </c>
      <c r="W151">
        <f>MONTH(Table3[[#This Row],[تاريخ المغادرة]])</f>
        <v>3</v>
      </c>
    </row>
    <row r="152" spans="1:23" x14ac:dyDescent="0.25">
      <c r="A152">
        <v>5851</v>
      </c>
      <c r="B152" t="s">
        <v>247</v>
      </c>
      <c r="C152" t="s">
        <v>935</v>
      </c>
      <c r="D152" s="22">
        <v>43982</v>
      </c>
      <c r="E152" s="22">
        <v>44275</v>
      </c>
      <c r="F152" s="24">
        <v>2</v>
      </c>
      <c r="G152" s="24">
        <v>4</v>
      </c>
      <c r="H152" s="24">
        <v>3</v>
      </c>
      <c r="I152" s="24">
        <v>5</v>
      </c>
      <c r="J152" s="24">
        <v>4</v>
      </c>
      <c r="K152" s="24">
        <v>3</v>
      </c>
      <c r="L152" s="24">
        <v>2</v>
      </c>
      <c r="M152" s="24">
        <v>2</v>
      </c>
      <c r="N152" s="24">
        <v>5</v>
      </c>
      <c r="O152" s="24">
        <v>2</v>
      </c>
      <c r="T152" t="s">
        <v>36</v>
      </c>
      <c r="V152" s="31">
        <f>(Table3[[#This Row],[تاريخ المغادرة]]-Table3[[#This Row],[تاريخ المباشرة]])/365</f>
        <v>0.80273972602739729</v>
      </c>
      <c r="W152">
        <f>MONTH(Table3[[#This Row],[تاريخ المغادرة]])</f>
        <v>3</v>
      </c>
    </row>
    <row r="153" spans="1:23" x14ac:dyDescent="0.25">
      <c r="A153">
        <v>9991</v>
      </c>
      <c r="B153" t="s">
        <v>248</v>
      </c>
      <c r="C153" t="s">
        <v>935</v>
      </c>
      <c r="D153" s="22">
        <v>40534</v>
      </c>
      <c r="E153" s="22">
        <v>44287</v>
      </c>
      <c r="F153" s="24">
        <v>5</v>
      </c>
      <c r="G153" s="24">
        <v>3</v>
      </c>
      <c r="H153" s="24">
        <v>1</v>
      </c>
      <c r="I153" s="24">
        <v>5</v>
      </c>
      <c r="J153" s="24">
        <v>4</v>
      </c>
      <c r="K153" s="24">
        <v>5</v>
      </c>
      <c r="L153" s="24">
        <v>2</v>
      </c>
      <c r="M153" s="24">
        <v>2</v>
      </c>
      <c r="N153" s="24">
        <v>1</v>
      </c>
      <c r="O153" s="24">
        <v>2</v>
      </c>
      <c r="T153" t="s">
        <v>37</v>
      </c>
      <c r="V153" s="31">
        <f>(Table3[[#This Row],[تاريخ المغادرة]]-Table3[[#This Row],[تاريخ المباشرة]])/365</f>
        <v>10.282191780821918</v>
      </c>
      <c r="W153">
        <f>MONTH(Table3[[#This Row],[تاريخ المغادرة]])</f>
        <v>4</v>
      </c>
    </row>
    <row r="154" spans="1:23" x14ac:dyDescent="0.25">
      <c r="A154">
        <v>3068</v>
      </c>
      <c r="B154" t="s">
        <v>249</v>
      </c>
      <c r="C154" t="s">
        <v>78</v>
      </c>
      <c r="D154" s="22">
        <v>41438</v>
      </c>
      <c r="E154" s="22">
        <v>44251</v>
      </c>
      <c r="F154" s="24">
        <v>3</v>
      </c>
      <c r="G154" s="24">
        <v>4</v>
      </c>
      <c r="H154" s="24">
        <v>1</v>
      </c>
      <c r="I154" s="24">
        <v>2</v>
      </c>
      <c r="J154" s="24">
        <v>5</v>
      </c>
      <c r="K154" s="24">
        <v>5</v>
      </c>
      <c r="L154" s="24">
        <v>2</v>
      </c>
      <c r="M154" s="24">
        <v>1</v>
      </c>
      <c r="N154" s="24">
        <v>3</v>
      </c>
      <c r="O154" s="24">
        <v>5</v>
      </c>
      <c r="T154" t="s">
        <v>41</v>
      </c>
      <c r="V154" s="31">
        <f>(Table3[[#This Row],[تاريخ المغادرة]]-Table3[[#This Row],[تاريخ المباشرة]])/365</f>
        <v>7.7068493150684931</v>
      </c>
      <c r="W154">
        <f>MONTH(Table3[[#This Row],[تاريخ المغادرة]])</f>
        <v>2</v>
      </c>
    </row>
    <row r="155" spans="1:23" x14ac:dyDescent="0.25">
      <c r="A155">
        <v>1364</v>
      </c>
      <c r="B155" t="s">
        <v>250</v>
      </c>
      <c r="C155" t="s">
        <v>90</v>
      </c>
      <c r="D155" s="22">
        <v>40607</v>
      </c>
      <c r="E155" s="22">
        <v>44218</v>
      </c>
      <c r="F155" s="24">
        <v>5</v>
      </c>
      <c r="G155" s="24">
        <v>2</v>
      </c>
      <c r="H155" s="24">
        <v>5</v>
      </c>
      <c r="I155" s="24">
        <v>2</v>
      </c>
      <c r="J155" s="24">
        <v>2</v>
      </c>
      <c r="K155" s="24">
        <v>1</v>
      </c>
      <c r="L155" s="24">
        <v>2</v>
      </c>
      <c r="M155" s="24">
        <v>5</v>
      </c>
      <c r="N155" s="24">
        <v>4</v>
      </c>
      <c r="O155" s="24">
        <v>5</v>
      </c>
      <c r="T155" t="s">
        <v>38</v>
      </c>
      <c r="V155" s="31">
        <f>(Table3[[#This Row],[تاريخ المغادرة]]-Table3[[#This Row],[تاريخ المباشرة]])/365</f>
        <v>9.8931506849315074</v>
      </c>
      <c r="W155">
        <f>MONTH(Table3[[#This Row],[تاريخ المغادرة]])</f>
        <v>1</v>
      </c>
    </row>
    <row r="156" spans="1:23" x14ac:dyDescent="0.25">
      <c r="A156">
        <v>9900</v>
      </c>
      <c r="B156" t="s">
        <v>251</v>
      </c>
      <c r="C156" t="s">
        <v>935</v>
      </c>
      <c r="D156" s="22">
        <v>42795</v>
      </c>
      <c r="E156" s="22">
        <v>44314</v>
      </c>
      <c r="F156" s="24">
        <v>2</v>
      </c>
      <c r="G156" s="24">
        <v>2</v>
      </c>
      <c r="H156" s="24">
        <v>3</v>
      </c>
      <c r="I156" s="24">
        <v>2</v>
      </c>
      <c r="J156" s="24">
        <v>3</v>
      </c>
      <c r="K156" s="24">
        <v>1</v>
      </c>
      <c r="L156" s="24">
        <v>2</v>
      </c>
      <c r="M156" s="24">
        <v>4</v>
      </c>
      <c r="N156" s="24">
        <v>1</v>
      </c>
      <c r="O156" s="24">
        <v>5</v>
      </c>
      <c r="T156" t="s">
        <v>39</v>
      </c>
      <c r="V156" s="31">
        <f>(Table3[[#This Row],[تاريخ المغادرة]]-Table3[[#This Row],[تاريخ المباشرة]])/365</f>
        <v>4.161643835616438</v>
      </c>
      <c r="W156">
        <f>MONTH(Table3[[#This Row],[تاريخ المغادرة]])</f>
        <v>4</v>
      </c>
    </row>
    <row r="157" spans="1:23" x14ac:dyDescent="0.25">
      <c r="A157">
        <v>4349</v>
      </c>
      <c r="B157" t="s">
        <v>252</v>
      </c>
      <c r="C157" t="s">
        <v>78</v>
      </c>
      <c r="D157" s="22">
        <v>44027</v>
      </c>
      <c r="E157" s="22">
        <v>44242</v>
      </c>
      <c r="F157" s="24">
        <v>2</v>
      </c>
      <c r="G157" s="24">
        <v>3</v>
      </c>
      <c r="H157" s="24">
        <v>3</v>
      </c>
      <c r="I157" s="24">
        <v>2</v>
      </c>
      <c r="J157" s="24">
        <v>3</v>
      </c>
      <c r="K157" s="24">
        <v>2</v>
      </c>
      <c r="L157" s="24">
        <v>1</v>
      </c>
      <c r="M157" s="24">
        <v>3</v>
      </c>
      <c r="N157" s="24">
        <v>2</v>
      </c>
      <c r="O157" s="24">
        <v>2</v>
      </c>
      <c r="T157" t="s">
        <v>39</v>
      </c>
      <c r="V157" s="31">
        <f>(Table3[[#This Row],[تاريخ المغادرة]]-Table3[[#This Row],[تاريخ المباشرة]])/365</f>
        <v>0.58904109589041098</v>
      </c>
      <c r="W157">
        <f>MONTH(Table3[[#This Row],[تاريخ المغادرة]])</f>
        <v>2</v>
      </c>
    </row>
    <row r="158" spans="1:23" x14ac:dyDescent="0.25">
      <c r="A158">
        <v>2884</v>
      </c>
      <c r="B158" t="s">
        <v>253</v>
      </c>
      <c r="C158" t="s">
        <v>935</v>
      </c>
      <c r="D158" s="22">
        <v>41059</v>
      </c>
      <c r="E158" s="22">
        <v>44226</v>
      </c>
      <c r="F158" s="24">
        <v>5</v>
      </c>
      <c r="G158" s="24">
        <v>2</v>
      </c>
      <c r="H158" s="24">
        <v>4</v>
      </c>
      <c r="I158" s="24">
        <v>1</v>
      </c>
      <c r="J158" s="24">
        <v>2</v>
      </c>
      <c r="K158" s="24">
        <v>5</v>
      </c>
      <c r="L158" s="24">
        <v>2</v>
      </c>
      <c r="M158" s="24">
        <v>2</v>
      </c>
      <c r="N158" s="24">
        <v>3</v>
      </c>
      <c r="O158" s="24">
        <v>2</v>
      </c>
      <c r="T158" t="s">
        <v>40</v>
      </c>
      <c r="V158" s="31">
        <f>(Table3[[#This Row],[تاريخ المغادرة]]-Table3[[#This Row],[تاريخ المباشرة]])/365</f>
        <v>8.6767123287671239</v>
      </c>
      <c r="W158">
        <f>MONTH(Table3[[#This Row],[تاريخ المغادرة]])</f>
        <v>1</v>
      </c>
    </row>
    <row r="159" spans="1:23" x14ac:dyDescent="0.25">
      <c r="A159">
        <v>4029</v>
      </c>
      <c r="B159" t="s">
        <v>65</v>
      </c>
      <c r="C159" t="s">
        <v>935</v>
      </c>
      <c r="D159" s="22">
        <v>43129</v>
      </c>
      <c r="E159" s="22">
        <v>44335</v>
      </c>
      <c r="F159" s="24">
        <v>3</v>
      </c>
      <c r="G159" s="24">
        <v>4</v>
      </c>
      <c r="H159" s="24">
        <v>5</v>
      </c>
      <c r="I159" s="24">
        <v>3</v>
      </c>
      <c r="J159" s="24">
        <v>5</v>
      </c>
      <c r="K159" s="24">
        <v>3</v>
      </c>
      <c r="L159" s="24">
        <v>4</v>
      </c>
      <c r="M159" s="24">
        <v>4</v>
      </c>
      <c r="N159" s="24">
        <v>3</v>
      </c>
      <c r="O159" s="24">
        <v>2</v>
      </c>
      <c r="P159" t="s">
        <v>959</v>
      </c>
      <c r="Q159" t="s">
        <v>960</v>
      </c>
      <c r="R159" t="s">
        <v>961</v>
      </c>
      <c r="S159" t="s">
        <v>961</v>
      </c>
      <c r="T159" t="s">
        <v>35</v>
      </c>
      <c r="V159" s="31">
        <f>(Table3[[#This Row],[تاريخ المغادرة]]-Table3[[#This Row],[تاريخ المباشرة]])/365</f>
        <v>3.3041095890410959</v>
      </c>
      <c r="W159" s="28">
        <f>MONTH(Table3[[#This Row],[تاريخ المغادرة]])</f>
        <v>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O108"/>
  <sheetViews>
    <sheetView rightToLeft="1" topLeftCell="A76" workbookViewId="0">
      <selection activeCell="D97" sqref="D97"/>
    </sheetView>
  </sheetViews>
  <sheetFormatPr defaultRowHeight="15" x14ac:dyDescent="0.25"/>
  <cols>
    <col min="3" max="3" width="15.140625" bestFit="1" customWidth="1"/>
    <col min="4" max="4" width="13.42578125" bestFit="1" customWidth="1"/>
    <col min="15" max="15" width="10.7109375" bestFit="1" customWidth="1"/>
  </cols>
  <sheetData>
    <row r="3" spans="4:9" x14ac:dyDescent="0.25">
      <c r="E3">
        <v>5</v>
      </c>
      <c r="F3">
        <v>4</v>
      </c>
      <c r="G3">
        <v>3</v>
      </c>
      <c r="H3">
        <v>2</v>
      </c>
      <c r="I3">
        <v>1</v>
      </c>
    </row>
    <row r="4" spans="4:9" x14ac:dyDescent="0.25">
      <c r="E4" t="s">
        <v>927</v>
      </c>
      <c r="F4" t="s">
        <v>928</v>
      </c>
      <c r="G4" t="s">
        <v>929</v>
      </c>
      <c r="H4" t="s">
        <v>930</v>
      </c>
      <c r="I4" t="s">
        <v>931</v>
      </c>
    </row>
    <row r="5" spans="4:9" x14ac:dyDescent="0.25">
      <c r="D5" t="s">
        <v>13</v>
      </c>
      <c r="E5">
        <f>COUNTIF(EvalDB!$F:$F,E$3)</f>
        <v>32</v>
      </c>
      <c r="F5">
        <f>COUNTIF(EvalDB!$F:$F,F$3)</f>
        <v>24</v>
      </c>
      <c r="G5">
        <f>COUNTIF(EvalDB!$F:$F,G$3)</f>
        <v>33</v>
      </c>
      <c r="H5">
        <f>COUNTIF(EvalDB!$F:$F,H$3)</f>
        <v>32</v>
      </c>
      <c r="I5">
        <f>COUNTIF(EvalDB!$F:$F,I$3)</f>
        <v>37</v>
      </c>
    </row>
    <row r="6" spans="4:9" x14ac:dyDescent="0.25">
      <c r="D6" t="s">
        <v>14</v>
      </c>
      <c r="E6">
        <f>COUNTIF(EvalDB!$G:$G,E$3)</f>
        <v>24</v>
      </c>
      <c r="F6">
        <f>COUNTIF(EvalDB!$G:$G,F$3)</f>
        <v>29</v>
      </c>
      <c r="G6">
        <f>COUNTIF(EvalDB!$G:$G,G$3)</f>
        <v>31</v>
      </c>
      <c r="H6">
        <f>COUNTIF(EvalDB!$G:$G,H$3)</f>
        <v>40</v>
      </c>
      <c r="I6">
        <f>COUNTIF(EvalDB!$G:$G,I$3)</f>
        <v>34</v>
      </c>
    </row>
    <row r="7" spans="4:9" x14ac:dyDescent="0.25">
      <c r="D7" t="s">
        <v>15</v>
      </c>
      <c r="E7">
        <f>COUNTIF(EvalDB!$H:$H,E$3)</f>
        <v>28</v>
      </c>
      <c r="F7">
        <f>COUNTIF(EvalDB!$H:$H,F$3)</f>
        <v>32</v>
      </c>
      <c r="G7">
        <f>COUNTIF(EvalDB!$H:$H,G$3)</f>
        <v>20</v>
      </c>
      <c r="H7">
        <f>COUNTIF(EvalDB!$H:$H,H$3)</f>
        <v>56</v>
      </c>
      <c r="I7">
        <f>COUNTIF(EvalDB!$H:$H,I$3)</f>
        <v>22</v>
      </c>
    </row>
    <row r="8" spans="4:9" x14ac:dyDescent="0.25">
      <c r="D8" t="s">
        <v>16</v>
      </c>
      <c r="E8">
        <f>COUNTIF(EvalDB!$I:$I,E$3)</f>
        <v>22</v>
      </c>
      <c r="F8">
        <f>COUNTIF(EvalDB!$I:$I,F$3)</f>
        <v>25</v>
      </c>
      <c r="G8">
        <f>COUNTIF(EvalDB!$I:$I,G$3)</f>
        <v>28</v>
      </c>
      <c r="H8">
        <f>COUNTIF(EvalDB!$I:$I,H$3)</f>
        <v>63</v>
      </c>
      <c r="I8">
        <f>COUNTIF(EvalDB!$I:$I,I$3)</f>
        <v>20</v>
      </c>
    </row>
    <row r="9" spans="4:9" x14ac:dyDescent="0.25">
      <c r="D9" t="s">
        <v>17</v>
      </c>
      <c r="E9">
        <f>COUNTIF(EvalDB!$J:$J,E$3)</f>
        <v>23</v>
      </c>
      <c r="F9">
        <f>COUNTIF(EvalDB!$J:$J,F$3)</f>
        <v>24</v>
      </c>
      <c r="G9">
        <f>COUNTIF(EvalDB!$J:$J,G$3)</f>
        <v>25</v>
      </c>
      <c r="H9">
        <f>COUNTIF(EvalDB!$J:$J,H$3)</f>
        <v>67</v>
      </c>
      <c r="I9">
        <f>COUNTIF(EvalDB!$J:$J,I$3)</f>
        <v>19</v>
      </c>
    </row>
    <row r="10" spans="4:9" x14ac:dyDescent="0.25">
      <c r="D10" t="s">
        <v>18</v>
      </c>
      <c r="E10">
        <f>COUNTIF(EvalDB!$K:$K,E$3)</f>
        <v>19</v>
      </c>
      <c r="F10">
        <f>COUNTIF(EvalDB!$K:$K,F$3)</f>
        <v>23</v>
      </c>
      <c r="G10">
        <f>COUNTIF(EvalDB!$K:$K,G$3)</f>
        <v>20</v>
      </c>
      <c r="H10">
        <f>COUNTIF(EvalDB!$K:$K,H$3)</f>
        <v>69</v>
      </c>
      <c r="I10">
        <f>COUNTIF(EvalDB!$K:$K,I$3)</f>
        <v>27</v>
      </c>
    </row>
    <row r="11" spans="4:9" x14ac:dyDescent="0.25">
      <c r="D11" t="s">
        <v>19</v>
      </c>
      <c r="E11">
        <f>COUNTIF(EvalDB!$L:$L,E$3)</f>
        <v>5</v>
      </c>
      <c r="F11">
        <f>COUNTIF(EvalDB!$L:$L,F$3)</f>
        <v>31</v>
      </c>
      <c r="G11">
        <f>COUNTIF(EvalDB!$L:$L,G$3)</f>
        <v>22</v>
      </c>
      <c r="H11">
        <f>COUNTIF(EvalDB!$L:$L,H$3)</f>
        <v>80</v>
      </c>
      <c r="I11">
        <f>COUNTIF(EvalDB!$L:$L,I$3)</f>
        <v>20</v>
      </c>
    </row>
    <row r="12" spans="4:9" x14ac:dyDescent="0.25">
      <c r="D12" t="s">
        <v>20</v>
      </c>
      <c r="E12">
        <f>COUNTIF(EvalDB!$M:$M,E$3)</f>
        <v>28</v>
      </c>
      <c r="F12">
        <f>COUNTIF(EvalDB!$M:$M,F$3)</f>
        <v>26</v>
      </c>
      <c r="G12">
        <f>COUNTIF(EvalDB!$M:$M,G$3)</f>
        <v>26</v>
      </c>
      <c r="H12">
        <f>COUNTIF(EvalDB!$M:$M,H$3)</f>
        <v>55</v>
      </c>
      <c r="I12">
        <f>COUNTIF(EvalDB!$M:$M,I$3)</f>
        <v>23</v>
      </c>
    </row>
    <row r="13" spans="4:9" x14ac:dyDescent="0.25">
      <c r="D13" t="s">
        <v>21</v>
      </c>
      <c r="E13">
        <f>COUNTIF(EvalDB!$N:$N,E$3)</f>
        <v>29</v>
      </c>
      <c r="F13">
        <f>COUNTIF(EvalDB!$N:$N,F$3)</f>
        <v>31</v>
      </c>
      <c r="G13">
        <f>COUNTIF(EvalDB!$N:$N,G$3)</f>
        <v>31</v>
      </c>
      <c r="H13">
        <f>COUNTIF(EvalDB!$N:$N,H$3)</f>
        <v>31</v>
      </c>
      <c r="I13">
        <f>COUNTIF(EvalDB!$N:$N,I$3)</f>
        <v>36</v>
      </c>
    </row>
    <row r="14" spans="4:9" x14ac:dyDescent="0.25">
      <c r="D14" t="s">
        <v>22</v>
      </c>
      <c r="E14">
        <f>COUNTIF(EvalDB!$O:$O,E$3)</f>
        <v>36</v>
      </c>
      <c r="F14">
        <f>COUNTIF(EvalDB!$O:$O,F$3)</f>
        <v>62</v>
      </c>
      <c r="G14">
        <f>COUNTIF(EvalDB!$O:$O,G$3)</f>
        <v>28</v>
      </c>
      <c r="H14">
        <f>COUNTIF(EvalDB!$O:$O,H$3)</f>
        <v>19</v>
      </c>
      <c r="I14">
        <f>COUNTIF(EvalDB!$O:$O,I$3)</f>
        <v>13</v>
      </c>
    </row>
    <row r="20" spans="4:10" x14ac:dyDescent="0.25">
      <c r="E20" t="str">
        <f>F4</f>
        <v>راضي</v>
      </c>
      <c r="F20" t="str">
        <f>G4</f>
        <v>محايد</v>
      </c>
      <c r="G20" t="str">
        <f>E4</f>
        <v>راضي تماماً</v>
      </c>
      <c r="H20" t="s">
        <v>929</v>
      </c>
      <c r="I20" t="str">
        <f>H4</f>
        <v>مقبول</v>
      </c>
      <c r="J20" t="str">
        <f>I4</f>
        <v>غير راضي</v>
      </c>
    </row>
    <row r="21" spans="4:10" x14ac:dyDescent="0.25">
      <c r="D21" t="str">
        <f t="shared" ref="D21:D30" si="0">D5</f>
        <v>هل مكان العمل مناسب صحياً وعملياً ؟</v>
      </c>
      <c r="E21">
        <f>F5</f>
        <v>24</v>
      </c>
      <c r="F21">
        <f>G5/2</f>
        <v>16.5</v>
      </c>
      <c r="G21">
        <f>E5</f>
        <v>32</v>
      </c>
      <c r="H21">
        <f>-G5/2</f>
        <v>-16.5</v>
      </c>
      <c r="I21">
        <f>-H5</f>
        <v>-32</v>
      </c>
      <c r="J21">
        <f>-I5</f>
        <v>-37</v>
      </c>
    </row>
    <row r="22" spans="4:10" x14ac:dyDescent="0.25">
      <c r="D22" t="str">
        <f t="shared" si="0"/>
        <v>هل لديك إطلاع بالسياسات والأجراءات وهل ترى أنها مناسبة وعادلة؟</v>
      </c>
      <c r="E22">
        <f t="shared" ref="E22:E30" si="1">F6</f>
        <v>29</v>
      </c>
      <c r="F22">
        <f t="shared" ref="F22:F30" si="2">G6/2</f>
        <v>15.5</v>
      </c>
      <c r="G22">
        <f t="shared" ref="G22:G30" si="3">E6</f>
        <v>24</v>
      </c>
      <c r="H22">
        <f t="shared" ref="H22:H30" si="4">-G6/2</f>
        <v>-15.5</v>
      </c>
      <c r="I22">
        <f t="shared" ref="I22:J30" si="5">-H6</f>
        <v>-40</v>
      </c>
      <c r="J22">
        <f t="shared" si="5"/>
        <v>-34</v>
      </c>
    </row>
    <row r="23" spans="4:10" x14ac:dyDescent="0.25">
      <c r="D23" t="str">
        <f t="shared" si="0"/>
        <v>هل  الرواتب المميزات الممنوحة لك جيدة وتكافئ وزن المهام المكلة إليك؟</v>
      </c>
      <c r="E23">
        <f t="shared" si="1"/>
        <v>32</v>
      </c>
      <c r="F23">
        <f t="shared" si="2"/>
        <v>10</v>
      </c>
      <c r="G23">
        <f t="shared" si="3"/>
        <v>28</v>
      </c>
      <c r="H23">
        <f t="shared" si="4"/>
        <v>-10</v>
      </c>
      <c r="I23">
        <f t="shared" si="5"/>
        <v>-56</v>
      </c>
      <c r="J23">
        <f t="shared" si="5"/>
        <v>-22</v>
      </c>
    </row>
    <row r="24" spans="4:10" x14ac:dyDescent="0.25">
      <c r="D24" t="str">
        <f t="shared" si="0"/>
        <v>هل ترى أن الشركة تولي اهتماماً بالموظفين؟</v>
      </c>
      <c r="E24">
        <f t="shared" si="1"/>
        <v>25</v>
      </c>
      <c r="F24">
        <f t="shared" si="2"/>
        <v>14</v>
      </c>
      <c r="G24">
        <f t="shared" si="3"/>
        <v>22</v>
      </c>
      <c r="H24">
        <f t="shared" si="4"/>
        <v>-14</v>
      </c>
      <c r="I24">
        <f t="shared" si="5"/>
        <v>-63</v>
      </c>
      <c r="J24">
        <f t="shared" si="5"/>
        <v>-20</v>
      </c>
    </row>
    <row r="25" spans="4:10" x14ac:dyDescent="0.25">
      <c r="D25" t="str">
        <f t="shared" si="0"/>
        <v>هل تلقيت الدعم المناسب من مديرك المباشر ؟</v>
      </c>
      <c r="E25">
        <f t="shared" si="1"/>
        <v>24</v>
      </c>
      <c r="F25">
        <f t="shared" si="2"/>
        <v>12.5</v>
      </c>
      <c r="G25">
        <f t="shared" si="3"/>
        <v>23</v>
      </c>
      <c r="H25">
        <f t="shared" si="4"/>
        <v>-12.5</v>
      </c>
      <c r="I25">
        <f t="shared" si="5"/>
        <v>-67</v>
      </c>
      <c r="J25">
        <f t="shared" si="5"/>
        <v>-19</v>
      </c>
    </row>
    <row r="26" spans="4:10" x14ac:dyDescent="0.25">
      <c r="D26" t="str">
        <f t="shared" si="0"/>
        <v>كيف ترى توجهات الشركة الإستراتيجية وقدرتها على التغيير؟</v>
      </c>
      <c r="E26">
        <f t="shared" si="1"/>
        <v>23</v>
      </c>
      <c r="F26">
        <f t="shared" si="2"/>
        <v>10</v>
      </c>
      <c r="G26">
        <f t="shared" si="3"/>
        <v>19</v>
      </c>
      <c r="H26">
        <f t="shared" si="4"/>
        <v>-10</v>
      </c>
      <c r="I26">
        <f t="shared" si="5"/>
        <v>-69</v>
      </c>
      <c r="J26">
        <f t="shared" si="5"/>
        <v>-27</v>
      </c>
    </row>
    <row r="27" spans="4:10" x14ac:dyDescent="0.25">
      <c r="D27" t="str">
        <f t="shared" si="0"/>
        <v>هل تلقيت التدريب المناسب؟</v>
      </c>
      <c r="E27">
        <f t="shared" si="1"/>
        <v>31</v>
      </c>
      <c r="F27">
        <f t="shared" si="2"/>
        <v>11</v>
      </c>
      <c r="G27">
        <f t="shared" si="3"/>
        <v>5</v>
      </c>
      <c r="H27">
        <f t="shared" si="4"/>
        <v>-11</v>
      </c>
      <c r="I27">
        <f t="shared" si="5"/>
        <v>-80</v>
      </c>
      <c r="J27">
        <f t="shared" si="5"/>
        <v>-20</v>
      </c>
    </row>
    <row r="28" spans="4:10" x14ac:dyDescent="0.25">
      <c r="D28" t="str">
        <f t="shared" si="0"/>
        <v>هل كان لديك وضوح تام بالمهام والمسؤوليات الموكلة إليك ؟</v>
      </c>
      <c r="E28">
        <f t="shared" si="1"/>
        <v>26</v>
      </c>
      <c r="F28">
        <f t="shared" si="2"/>
        <v>13</v>
      </c>
      <c r="G28">
        <f t="shared" si="3"/>
        <v>28</v>
      </c>
      <c r="H28">
        <f t="shared" si="4"/>
        <v>-13</v>
      </c>
      <c r="I28">
        <f t="shared" si="5"/>
        <v>-55</v>
      </c>
      <c r="J28">
        <f t="shared" si="5"/>
        <v>-23</v>
      </c>
    </row>
    <row r="29" spans="4:10" x14ac:dyDescent="0.25">
      <c r="D29" t="str">
        <f t="shared" si="0"/>
        <v>هل حصلت على فرصة الزيادة والترقية بطريقة عادلة ومنصفة ؟</v>
      </c>
      <c r="E29">
        <f t="shared" si="1"/>
        <v>31</v>
      </c>
      <c r="F29">
        <f t="shared" si="2"/>
        <v>15.5</v>
      </c>
      <c r="G29">
        <f t="shared" si="3"/>
        <v>29</v>
      </c>
      <c r="H29">
        <f t="shared" si="4"/>
        <v>-15.5</v>
      </c>
      <c r="I29">
        <f t="shared" si="5"/>
        <v>-31</v>
      </c>
      <c r="J29">
        <f t="shared" si="5"/>
        <v>-36</v>
      </c>
    </row>
    <row r="30" spans="4:10" x14ac:dyDescent="0.25">
      <c r="D30" t="str">
        <f t="shared" si="0"/>
        <v>مدى التعاون والعلاقات البنائة بين فريق العمل.</v>
      </c>
      <c r="E30">
        <f t="shared" si="1"/>
        <v>62</v>
      </c>
      <c r="F30">
        <f t="shared" si="2"/>
        <v>14</v>
      </c>
      <c r="G30">
        <f t="shared" si="3"/>
        <v>36</v>
      </c>
      <c r="H30">
        <f t="shared" si="4"/>
        <v>-14</v>
      </c>
      <c r="I30">
        <f t="shared" si="5"/>
        <v>-19</v>
      </c>
      <c r="J30">
        <f t="shared" si="5"/>
        <v>-13</v>
      </c>
    </row>
    <row r="57" spans="3:4" x14ac:dyDescent="0.25">
      <c r="C57" s="29" t="s">
        <v>932</v>
      </c>
      <c r="D57" t="s">
        <v>934</v>
      </c>
    </row>
    <row r="58" spans="3:4" x14ac:dyDescent="0.25">
      <c r="C58" s="30" t="s">
        <v>81</v>
      </c>
      <c r="D58" s="28">
        <v>9</v>
      </c>
    </row>
    <row r="59" spans="3:4" x14ac:dyDescent="0.25">
      <c r="C59" s="30" t="s">
        <v>71</v>
      </c>
      <c r="D59" s="28">
        <v>31</v>
      </c>
    </row>
    <row r="60" spans="3:4" x14ac:dyDescent="0.25">
      <c r="C60" s="30" t="s">
        <v>90</v>
      </c>
      <c r="D60" s="28">
        <v>15</v>
      </c>
    </row>
    <row r="61" spans="3:4" x14ac:dyDescent="0.25">
      <c r="C61" s="30" t="s">
        <v>78</v>
      </c>
      <c r="D61" s="28">
        <v>26</v>
      </c>
    </row>
    <row r="62" spans="3:4" x14ac:dyDescent="0.25">
      <c r="C62" s="30" t="s">
        <v>75</v>
      </c>
      <c r="D62" s="28">
        <v>4</v>
      </c>
    </row>
    <row r="63" spans="3:4" x14ac:dyDescent="0.25">
      <c r="C63" s="30" t="s">
        <v>935</v>
      </c>
      <c r="D63" s="28">
        <v>72</v>
      </c>
    </row>
    <row r="64" spans="3:4" x14ac:dyDescent="0.25">
      <c r="C64" s="30" t="s">
        <v>933</v>
      </c>
      <c r="D64" s="28">
        <v>157</v>
      </c>
    </row>
    <row r="71" spans="3:4" x14ac:dyDescent="0.25">
      <c r="C71" s="29" t="s">
        <v>932</v>
      </c>
      <c r="D71" t="s">
        <v>934</v>
      </c>
    </row>
    <row r="72" spans="3:4" x14ac:dyDescent="0.25">
      <c r="C72" s="30" t="s">
        <v>39</v>
      </c>
      <c r="D72" s="28">
        <v>22</v>
      </c>
    </row>
    <row r="73" spans="3:4" x14ac:dyDescent="0.25">
      <c r="C73" s="30" t="s">
        <v>35</v>
      </c>
      <c r="D73" s="28">
        <v>13</v>
      </c>
    </row>
    <row r="74" spans="3:4" x14ac:dyDescent="0.25">
      <c r="C74" s="30" t="s">
        <v>34</v>
      </c>
      <c r="D74" s="28">
        <v>17</v>
      </c>
    </row>
    <row r="75" spans="3:4" x14ac:dyDescent="0.25">
      <c r="C75" s="30" t="s">
        <v>40</v>
      </c>
      <c r="D75" s="28">
        <v>39</v>
      </c>
    </row>
    <row r="76" spans="3:4" x14ac:dyDescent="0.25">
      <c r="C76" s="30" t="s">
        <v>41</v>
      </c>
      <c r="D76" s="28">
        <v>17</v>
      </c>
    </row>
    <row r="77" spans="3:4" x14ac:dyDescent="0.25">
      <c r="C77" s="30" t="s">
        <v>36</v>
      </c>
      <c r="D77" s="28">
        <v>12</v>
      </c>
    </row>
    <row r="78" spans="3:4" x14ac:dyDescent="0.25">
      <c r="C78" s="30" t="s">
        <v>38</v>
      </c>
      <c r="D78" s="28">
        <v>20</v>
      </c>
    </row>
    <row r="79" spans="3:4" x14ac:dyDescent="0.25">
      <c r="C79" s="30" t="s">
        <v>37</v>
      </c>
      <c r="D79" s="28">
        <v>17</v>
      </c>
    </row>
    <row r="80" spans="3:4" x14ac:dyDescent="0.25">
      <c r="C80" s="30" t="s">
        <v>933</v>
      </c>
      <c r="D80" s="28">
        <v>157</v>
      </c>
    </row>
    <row r="88" spans="3:15" x14ac:dyDescent="0.25">
      <c r="O88" s="22"/>
    </row>
    <row r="89" spans="3:15" x14ac:dyDescent="0.25">
      <c r="C89" t="s">
        <v>937</v>
      </c>
      <c r="D89" t="s">
        <v>941</v>
      </c>
    </row>
    <row r="90" spans="3:15" x14ac:dyDescent="0.25">
      <c r="C90" t="s">
        <v>940</v>
      </c>
      <c r="D90">
        <f>COUNTIF(EvalDB!$V:$V,"&gt;"&amp;10)</f>
        <v>16</v>
      </c>
    </row>
    <row r="91" spans="3:15" x14ac:dyDescent="0.25">
      <c r="C91" t="s">
        <v>939</v>
      </c>
      <c r="D91">
        <f>COUNTIFS(EvalDB!$V:$V,"&gt;="&amp;5,EvalDB!$V:$V,"&lt;"&amp;10)</f>
        <v>75</v>
      </c>
    </row>
    <row r="92" spans="3:15" x14ac:dyDescent="0.25">
      <c r="C92" t="s">
        <v>942</v>
      </c>
      <c r="D92">
        <f>COUNTIFS(EvalDB!$V:$V,"&gt;="&amp;2,EvalDB!$V:$V,"&lt;"&amp;5)</f>
        <v>41</v>
      </c>
    </row>
    <row r="93" spans="3:15" x14ac:dyDescent="0.25">
      <c r="C93" t="s">
        <v>938</v>
      </c>
      <c r="D93">
        <f>COUNTIF(EvalDB!$V:$V,"&lt;"&amp;2)</f>
        <v>26</v>
      </c>
    </row>
    <row r="96" spans="3:15" x14ac:dyDescent="0.25">
      <c r="C96" t="s">
        <v>956</v>
      </c>
      <c r="D96" t="s">
        <v>941</v>
      </c>
    </row>
    <row r="97" spans="2:4" x14ac:dyDescent="0.25">
      <c r="B97">
        <v>1</v>
      </c>
      <c r="C97" t="s">
        <v>943</v>
      </c>
      <c r="D97">
        <f>IF(COUNTIF(EvalDB!$W:$W,B97)=0,NA(),COUNTIF(EvalDB!$W:$W,B97))</f>
        <v>30</v>
      </c>
    </row>
    <row r="98" spans="2:4" x14ac:dyDescent="0.25">
      <c r="B98">
        <v>2</v>
      </c>
      <c r="C98" t="s">
        <v>944</v>
      </c>
      <c r="D98">
        <f>IF(COUNTIF(EvalDB!$W:$W,B98)=0,NA(),COUNTIF(EvalDB!$W:$W,B98))</f>
        <v>45</v>
      </c>
    </row>
    <row r="99" spans="2:4" x14ac:dyDescent="0.25">
      <c r="B99">
        <v>3</v>
      </c>
      <c r="C99" t="s">
        <v>945</v>
      </c>
      <c r="D99">
        <f>IF(COUNTIF(EvalDB!$W:$W,B99)=0,NA(),COUNTIF(EvalDB!$W:$W,B99))</f>
        <v>36</v>
      </c>
    </row>
    <row r="100" spans="2:4" x14ac:dyDescent="0.25">
      <c r="B100">
        <v>4</v>
      </c>
      <c r="C100" t="s">
        <v>946</v>
      </c>
      <c r="D100">
        <f>IF(COUNTIF(EvalDB!$W:$W,B100)=0,NA(),COUNTIF(EvalDB!$W:$W,B100))</f>
        <v>30</v>
      </c>
    </row>
    <row r="101" spans="2:4" x14ac:dyDescent="0.25">
      <c r="B101">
        <v>5</v>
      </c>
      <c r="C101" t="s">
        <v>947</v>
      </c>
      <c r="D101">
        <f>IF(COUNTIF(EvalDB!$W:$W,B101)=0,NA(),COUNTIF(EvalDB!$W:$W,B101))</f>
        <v>17</v>
      </c>
    </row>
    <row r="102" spans="2:4" x14ac:dyDescent="0.25">
      <c r="B102">
        <v>6</v>
      </c>
      <c r="C102" t="s">
        <v>948</v>
      </c>
      <c r="D102" t="e">
        <f>IF(COUNTIF(EvalDB!$W:$W,B102)=0,NA(),COUNTIF(EvalDB!$W:$W,B102))</f>
        <v>#N/A</v>
      </c>
    </row>
    <row r="103" spans="2:4" x14ac:dyDescent="0.25">
      <c r="B103">
        <v>7</v>
      </c>
      <c r="C103" t="s">
        <v>949</v>
      </c>
      <c r="D103" t="e">
        <f>IF(COUNTIF(EvalDB!$W:$W,B103)=0,NA(),COUNTIF(EvalDB!$W:$W,B103))</f>
        <v>#N/A</v>
      </c>
    </row>
    <row r="104" spans="2:4" x14ac:dyDescent="0.25">
      <c r="B104">
        <v>8</v>
      </c>
      <c r="C104" t="s">
        <v>950</v>
      </c>
      <c r="D104" t="e">
        <f>IF(COUNTIF(EvalDB!$W:$W,B104)=0,NA(),COUNTIF(EvalDB!$W:$W,B104))</f>
        <v>#N/A</v>
      </c>
    </row>
    <row r="105" spans="2:4" x14ac:dyDescent="0.25">
      <c r="B105">
        <v>9</v>
      </c>
      <c r="C105" t="s">
        <v>951</v>
      </c>
      <c r="D105" t="e">
        <f>IF(COUNTIF(EvalDB!$W:$W,B105)=0,NA(),COUNTIF(EvalDB!$W:$W,B105))</f>
        <v>#N/A</v>
      </c>
    </row>
    <row r="106" spans="2:4" x14ac:dyDescent="0.25">
      <c r="B106">
        <v>10</v>
      </c>
      <c r="C106" t="s">
        <v>952</v>
      </c>
      <c r="D106" t="e">
        <f>IF(COUNTIF(EvalDB!$W:$W,B106)=0,NA(),COUNTIF(EvalDB!$W:$W,B106))</f>
        <v>#N/A</v>
      </c>
    </row>
    <row r="107" spans="2:4" x14ac:dyDescent="0.25">
      <c r="B107">
        <v>11</v>
      </c>
      <c r="C107" t="s">
        <v>953</v>
      </c>
      <c r="D107" t="e">
        <f>IF(COUNTIF(EvalDB!$W:$W,B107)=0,NA(),COUNTIF(EvalDB!$W:$W,B107))</f>
        <v>#N/A</v>
      </c>
    </row>
    <row r="108" spans="2:4" x14ac:dyDescent="0.25">
      <c r="B108">
        <v>12</v>
      </c>
      <c r="C108" t="s">
        <v>954</v>
      </c>
      <c r="D108" t="e">
        <f>IF(COUNTIF(EvalDB!$W:$W,B108)=0,NA(),COUNTIF(EvalDB!$W:$W,B108))</f>
        <v>#N/A</v>
      </c>
    </row>
  </sheetData>
  <phoneticPr fontId="8" type="noConversion"/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C1:X36"/>
  <sheetViews>
    <sheetView showGridLines="0" rightToLeft="1" tabSelected="1" workbookViewId="0">
      <selection activeCell="A28" sqref="A28"/>
    </sheetView>
  </sheetViews>
  <sheetFormatPr defaultRowHeight="15" x14ac:dyDescent="0.25"/>
  <sheetData>
    <row r="1" spans="3:24" ht="12.75" customHeight="1" thickBot="1" x14ac:dyDescent="0.3"/>
    <row r="2" spans="3:24" x14ac:dyDescent="0.25">
      <c r="C2" s="95" t="s">
        <v>957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7"/>
    </row>
    <row r="3" spans="3:24" ht="15.75" thickBot="1" x14ac:dyDescent="0.3"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100"/>
    </row>
    <row r="4" spans="3:24" x14ac:dyDescent="0.25"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7"/>
    </row>
    <row r="5" spans="3:24" x14ac:dyDescent="0.25">
      <c r="C5" s="1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5"/>
    </row>
    <row r="6" spans="3:24" x14ac:dyDescent="0.25">
      <c r="C6" s="1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5"/>
    </row>
    <row r="7" spans="3:24" x14ac:dyDescent="0.25">
      <c r="C7" s="1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5"/>
    </row>
    <row r="8" spans="3:24" x14ac:dyDescent="0.25"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15"/>
    </row>
    <row r="9" spans="3:24" x14ac:dyDescent="0.25">
      <c r="C9" s="1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15"/>
    </row>
    <row r="10" spans="3:24" x14ac:dyDescent="0.25">
      <c r="C10" s="1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5"/>
    </row>
    <row r="11" spans="3:24" x14ac:dyDescent="0.25">
      <c r="C11" s="1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5"/>
    </row>
    <row r="12" spans="3:24" x14ac:dyDescent="0.25">
      <c r="C12" s="1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15"/>
    </row>
    <row r="13" spans="3:24" x14ac:dyDescent="0.25">
      <c r="C13" s="1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15"/>
    </row>
    <row r="14" spans="3:24" x14ac:dyDescent="0.25">
      <c r="C14" s="14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5"/>
    </row>
    <row r="15" spans="3:24" x14ac:dyDescent="0.25">
      <c r="C15" s="1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5"/>
    </row>
    <row r="16" spans="3:24" x14ac:dyDescent="0.25">
      <c r="C16" s="14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15"/>
    </row>
    <row r="17" spans="3:24" x14ac:dyDescent="0.25">
      <c r="C17" s="14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15"/>
    </row>
    <row r="18" spans="3:24" x14ac:dyDescent="0.25">
      <c r="C18" s="14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15"/>
    </row>
    <row r="19" spans="3:24" x14ac:dyDescent="0.25">
      <c r="C19" s="1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15"/>
    </row>
    <row r="20" spans="3:24" x14ac:dyDescent="0.25">
      <c r="C20" s="1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15"/>
    </row>
    <row r="21" spans="3:24" x14ac:dyDescent="0.25">
      <c r="C21" s="1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15"/>
    </row>
    <row r="22" spans="3:24" x14ac:dyDescent="0.25">
      <c r="C22" s="1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5"/>
    </row>
    <row r="23" spans="3:24" x14ac:dyDescent="0.25">
      <c r="C23" s="14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15"/>
    </row>
    <row r="24" spans="3:24" x14ac:dyDescent="0.25">
      <c r="C24" s="1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15"/>
    </row>
    <row r="25" spans="3:24" x14ac:dyDescent="0.25">
      <c r="C25" s="14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15"/>
    </row>
    <row r="26" spans="3:24" x14ac:dyDescent="0.25">
      <c r="C26" s="14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15"/>
    </row>
    <row r="27" spans="3:24" x14ac:dyDescent="0.25">
      <c r="C27" s="1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15"/>
    </row>
    <row r="28" spans="3:24" x14ac:dyDescent="0.25">
      <c r="C28" s="1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15"/>
    </row>
    <row r="29" spans="3:24" x14ac:dyDescent="0.25">
      <c r="C29" s="14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15"/>
    </row>
    <row r="30" spans="3:24" x14ac:dyDescent="0.25">
      <c r="C30" s="14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15"/>
    </row>
    <row r="31" spans="3:24" x14ac:dyDescent="0.25">
      <c r="C31" s="14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15"/>
    </row>
    <row r="32" spans="3:24" x14ac:dyDescent="0.25">
      <c r="C32" s="14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5"/>
    </row>
    <row r="33" spans="3:24" x14ac:dyDescent="0.25">
      <c r="C33" s="1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5"/>
    </row>
    <row r="34" spans="3:24" x14ac:dyDescent="0.25">
      <c r="C34" s="1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15"/>
    </row>
    <row r="35" spans="3:24" x14ac:dyDescent="0.25">
      <c r="C35" s="14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15"/>
    </row>
    <row r="36" spans="3:24" ht="15.75" thickBot="1" x14ac:dyDescent="0.3"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0"/>
    </row>
  </sheetData>
  <mergeCells count="1">
    <mergeCell ref="C2:X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829"/>
  <sheetViews>
    <sheetView rightToLeft="1" workbookViewId="0">
      <selection activeCell="L8" sqref="L8"/>
    </sheetView>
  </sheetViews>
  <sheetFormatPr defaultRowHeight="15" x14ac:dyDescent="0.25"/>
  <cols>
    <col min="1" max="1" width="12.28515625" customWidth="1"/>
    <col min="2" max="2" width="32" bestFit="1" customWidth="1"/>
    <col min="4" max="4" width="12.140625" customWidth="1"/>
    <col min="5" max="5" width="13.140625" customWidth="1"/>
    <col min="6" max="6" width="15.85546875" bestFit="1" customWidth="1"/>
    <col min="7" max="7" width="15.140625" bestFit="1" customWidth="1"/>
    <col min="8" max="8" width="10.7109375" customWidth="1"/>
    <col min="9" max="9" width="11" bestFit="1" customWidth="1"/>
    <col min="10" max="10" width="8.85546875" customWidth="1"/>
    <col min="11" max="11" width="10.85546875" customWidth="1"/>
    <col min="12" max="12" width="9.85546875" customWidth="1"/>
    <col min="13" max="13" width="9" bestFit="1" customWidth="1"/>
    <col min="14" max="14" width="10.85546875" customWidth="1"/>
  </cols>
  <sheetData>
    <row r="1" spans="1:14" x14ac:dyDescent="0.25">
      <c r="A1" t="s">
        <v>0</v>
      </c>
      <c r="B1" t="s">
        <v>2</v>
      </c>
      <c r="C1" t="s">
        <v>54</v>
      </c>
      <c r="D1" t="s">
        <v>55</v>
      </c>
      <c r="E1" t="s">
        <v>56</v>
      </c>
      <c r="F1" t="s">
        <v>57</v>
      </c>
      <c r="G1" t="s">
        <v>4</v>
      </c>
      <c r="H1" t="s">
        <v>58</v>
      </c>
      <c r="I1" t="s">
        <v>59</v>
      </c>
      <c r="J1" t="s">
        <v>60</v>
      </c>
      <c r="K1" t="s">
        <v>61</v>
      </c>
      <c r="L1" t="s">
        <v>62</v>
      </c>
      <c r="M1" t="s">
        <v>63</v>
      </c>
      <c r="N1" t="s">
        <v>64</v>
      </c>
    </row>
    <row r="2" spans="1:14" x14ac:dyDescent="0.25">
      <c r="A2">
        <v>4029</v>
      </c>
      <c r="B2" t="s">
        <v>65</v>
      </c>
      <c r="C2" t="s">
        <v>66</v>
      </c>
      <c r="D2" s="22">
        <v>36888</v>
      </c>
      <c r="E2" s="22">
        <v>43129</v>
      </c>
      <c r="F2" t="s">
        <v>67</v>
      </c>
      <c r="G2" t="s">
        <v>935</v>
      </c>
      <c r="H2">
        <v>560826056</v>
      </c>
      <c r="I2">
        <v>1328597839</v>
      </c>
      <c r="J2">
        <v>29879</v>
      </c>
      <c r="K2">
        <v>7469.75</v>
      </c>
      <c r="L2">
        <v>2987.9</v>
      </c>
      <c r="M2">
        <v>40336.65</v>
      </c>
      <c r="N2">
        <v>0.66</v>
      </c>
    </row>
    <row r="3" spans="1:14" x14ac:dyDescent="0.25">
      <c r="A3">
        <v>3645</v>
      </c>
      <c r="B3" t="s">
        <v>68</v>
      </c>
      <c r="C3" t="s">
        <v>69</v>
      </c>
      <c r="D3" s="22">
        <v>40604</v>
      </c>
      <c r="E3" s="22">
        <v>42531</v>
      </c>
      <c r="F3" t="s">
        <v>70</v>
      </c>
      <c r="G3" t="s">
        <v>71</v>
      </c>
      <c r="H3">
        <v>586816759</v>
      </c>
      <c r="I3">
        <v>1525953264</v>
      </c>
      <c r="J3">
        <v>43621</v>
      </c>
      <c r="K3">
        <v>10905.25</v>
      </c>
      <c r="L3">
        <v>4362.1000000000004</v>
      </c>
      <c r="M3">
        <v>58888.35</v>
      </c>
      <c r="N3">
        <v>0.56999999999999995</v>
      </c>
    </row>
    <row r="4" spans="1:14" x14ac:dyDescent="0.25">
      <c r="A4">
        <v>3747</v>
      </c>
      <c r="B4" t="s">
        <v>72</v>
      </c>
      <c r="C4" t="s">
        <v>69</v>
      </c>
      <c r="D4" s="22">
        <v>27633</v>
      </c>
      <c r="E4" s="22">
        <v>42819</v>
      </c>
      <c r="F4" t="s">
        <v>73</v>
      </c>
      <c r="G4" t="s">
        <v>71</v>
      </c>
      <c r="H4">
        <v>595117932</v>
      </c>
      <c r="I4">
        <v>1971613555</v>
      </c>
      <c r="J4">
        <v>6315</v>
      </c>
      <c r="K4">
        <v>1578.75</v>
      </c>
      <c r="L4">
        <v>631.5</v>
      </c>
      <c r="M4">
        <v>8525.25</v>
      </c>
      <c r="N4">
        <v>0.56999999999999995</v>
      </c>
    </row>
    <row r="5" spans="1:14" x14ac:dyDescent="0.25">
      <c r="A5">
        <v>4788</v>
      </c>
      <c r="B5" t="s">
        <v>74</v>
      </c>
      <c r="C5" t="s">
        <v>69</v>
      </c>
      <c r="D5" s="22">
        <v>40476</v>
      </c>
      <c r="E5" s="22">
        <v>43036</v>
      </c>
      <c r="F5" t="s">
        <v>73</v>
      </c>
      <c r="G5" t="s">
        <v>75</v>
      </c>
      <c r="H5">
        <v>597991161</v>
      </c>
      <c r="I5">
        <v>1083695290</v>
      </c>
      <c r="J5">
        <v>2423</v>
      </c>
      <c r="K5">
        <v>605.75</v>
      </c>
      <c r="L5">
        <v>242.3</v>
      </c>
      <c r="M5">
        <v>3271.05</v>
      </c>
      <c r="N5">
        <v>1</v>
      </c>
    </row>
    <row r="6" spans="1:14" x14ac:dyDescent="0.25">
      <c r="A6">
        <v>9719</v>
      </c>
      <c r="B6" t="s">
        <v>76</v>
      </c>
      <c r="C6" t="s">
        <v>66</v>
      </c>
      <c r="D6" s="22">
        <v>25331</v>
      </c>
      <c r="E6" s="22">
        <v>43651</v>
      </c>
      <c r="F6" t="s">
        <v>77</v>
      </c>
      <c r="G6" t="s">
        <v>78</v>
      </c>
      <c r="H6">
        <v>575397713</v>
      </c>
      <c r="I6">
        <v>1272113274</v>
      </c>
      <c r="J6">
        <v>63227</v>
      </c>
      <c r="K6">
        <v>15806.75</v>
      </c>
      <c r="L6">
        <v>6322.7000000000007</v>
      </c>
      <c r="M6">
        <v>85356.45</v>
      </c>
      <c r="N6">
        <v>0.95</v>
      </c>
    </row>
    <row r="7" spans="1:14" x14ac:dyDescent="0.25">
      <c r="A7">
        <v>1217</v>
      </c>
      <c r="B7" t="s">
        <v>79</v>
      </c>
      <c r="C7" t="s">
        <v>66</v>
      </c>
      <c r="D7" s="22">
        <v>30997</v>
      </c>
      <c r="E7" s="22">
        <v>43464</v>
      </c>
      <c r="F7" t="s">
        <v>80</v>
      </c>
      <c r="G7" t="s">
        <v>81</v>
      </c>
      <c r="H7">
        <v>586741508</v>
      </c>
      <c r="I7">
        <v>1651653205</v>
      </c>
      <c r="J7">
        <v>6704</v>
      </c>
      <c r="K7">
        <v>1676</v>
      </c>
      <c r="L7">
        <v>670.40000000000009</v>
      </c>
      <c r="M7">
        <v>9050.4</v>
      </c>
      <c r="N7">
        <v>0.28999999999999998</v>
      </c>
    </row>
    <row r="8" spans="1:14" x14ac:dyDescent="0.25">
      <c r="A8">
        <v>3444</v>
      </c>
      <c r="B8" t="s">
        <v>82</v>
      </c>
      <c r="C8" t="s">
        <v>66</v>
      </c>
      <c r="D8" s="22">
        <v>25688</v>
      </c>
      <c r="E8" s="22">
        <v>41193</v>
      </c>
      <c r="F8" t="s">
        <v>83</v>
      </c>
      <c r="G8" t="s">
        <v>75</v>
      </c>
      <c r="H8">
        <v>567438966</v>
      </c>
      <c r="I8">
        <v>1934010042</v>
      </c>
      <c r="J8">
        <v>32770</v>
      </c>
      <c r="K8">
        <v>8192.5</v>
      </c>
      <c r="L8">
        <v>3277</v>
      </c>
      <c r="M8">
        <v>44239.5</v>
      </c>
      <c r="N8">
        <v>0.95</v>
      </c>
    </row>
    <row r="9" spans="1:14" x14ac:dyDescent="0.25">
      <c r="A9">
        <v>3497</v>
      </c>
      <c r="B9" t="s">
        <v>84</v>
      </c>
      <c r="C9" t="s">
        <v>66</v>
      </c>
      <c r="D9" s="22">
        <v>34816</v>
      </c>
      <c r="E9" s="22">
        <v>43177</v>
      </c>
      <c r="F9" t="s">
        <v>85</v>
      </c>
      <c r="G9" t="s">
        <v>935</v>
      </c>
      <c r="H9">
        <v>589040229</v>
      </c>
      <c r="I9">
        <v>1295684728</v>
      </c>
      <c r="J9">
        <v>30048</v>
      </c>
      <c r="K9">
        <v>7512</v>
      </c>
      <c r="L9">
        <v>3004.8</v>
      </c>
      <c r="M9">
        <v>40564.800000000003</v>
      </c>
      <c r="N9">
        <v>0.96</v>
      </c>
    </row>
    <row r="10" spans="1:14" x14ac:dyDescent="0.25">
      <c r="A10">
        <v>5412</v>
      </c>
      <c r="B10" t="s">
        <v>86</v>
      </c>
      <c r="C10" t="s">
        <v>66</v>
      </c>
      <c r="D10" s="22">
        <v>30430</v>
      </c>
      <c r="E10" s="22">
        <v>43737</v>
      </c>
      <c r="F10" t="s">
        <v>87</v>
      </c>
      <c r="G10" t="s">
        <v>935</v>
      </c>
      <c r="H10">
        <v>585547820</v>
      </c>
      <c r="I10">
        <v>1961737831</v>
      </c>
      <c r="J10">
        <v>53421</v>
      </c>
      <c r="K10">
        <v>13355.25</v>
      </c>
      <c r="L10">
        <v>5342.1</v>
      </c>
      <c r="M10">
        <v>72118.350000000006</v>
      </c>
      <c r="N10">
        <v>0.25</v>
      </c>
    </row>
    <row r="11" spans="1:14" x14ac:dyDescent="0.25">
      <c r="A11">
        <v>3399</v>
      </c>
      <c r="B11" t="s">
        <v>88</v>
      </c>
      <c r="C11" t="s">
        <v>69</v>
      </c>
      <c r="D11" s="22">
        <v>35527</v>
      </c>
      <c r="E11" s="22">
        <v>41556</v>
      </c>
      <c r="F11" t="s">
        <v>89</v>
      </c>
      <c r="G11" t="s">
        <v>90</v>
      </c>
      <c r="H11">
        <v>567262339</v>
      </c>
      <c r="I11">
        <v>1410647158</v>
      </c>
      <c r="J11">
        <v>10469</v>
      </c>
      <c r="K11">
        <v>2617.25</v>
      </c>
      <c r="L11">
        <v>1046.9000000000001</v>
      </c>
      <c r="M11">
        <v>14133.15</v>
      </c>
      <c r="N11">
        <v>0.39</v>
      </c>
    </row>
    <row r="12" spans="1:14" x14ac:dyDescent="0.25">
      <c r="A12">
        <v>2414</v>
      </c>
      <c r="B12" t="s">
        <v>91</v>
      </c>
      <c r="C12" t="s">
        <v>66</v>
      </c>
      <c r="D12" s="22">
        <v>36154</v>
      </c>
      <c r="E12" s="22">
        <v>41152</v>
      </c>
      <c r="F12" t="s">
        <v>92</v>
      </c>
      <c r="G12" t="s">
        <v>935</v>
      </c>
      <c r="H12">
        <v>573729702</v>
      </c>
      <c r="I12">
        <v>1507862923</v>
      </c>
      <c r="J12">
        <v>22730</v>
      </c>
      <c r="K12">
        <v>5682.5</v>
      </c>
      <c r="L12">
        <v>2273</v>
      </c>
      <c r="M12">
        <v>30685.5</v>
      </c>
      <c r="N12">
        <v>0.97</v>
      </c>
    </row>
    <row r="13" spans="1:14" x14ac:dyDescent="0.25">
      <c r="A13">
        <v>6424</v>
      </c>
      <c r="B13" t="s">
        <v>93</v>
      </c>
      <c r="C13" t="s">
        <v>66</v>
      </c>
      <c r="D13" s="22">
        <v>27490</v>
      </c>
      <c r="E13" s="22">
        <v>41696</v>
      </c>
      <c r="F13" t="s">
        <v>94</v>
      </c>
      <c r="G13" t="s">
        <v>935</v>
      </c>
      <c r="H13">
        <v>575208090</v>
      </c>
      <c r="I13">
        <v>1511818424</v>
      </c>
      <c r="J13">
        <v>41795</v>
      </c>
      <c r="K13">
        <v>10448.75</v>
      </c>
      <c r="L13">
        <v>4179.5</v>
      </c>
      <c r="M13">
        <v>56423.25</v>
      </c>
      <c r="N13">
        <v>0.53</v>
      </c>
    </row>
    <row r="14" spans="1:14" x14ac:dyDescent="0.25">
      <c r="A14">
        <v>9000</v>
      </c>
      <c r="B14" t="s">
        <v>95</v>
      </c>
      <c r="C14" t="s">
        <v>69</v>
      </c>
      <c r="D14" s="22">
        <v>24495</v>
      </c>
      <c r="E14" s="22">
        <v>42517</v>
      </c>
      <c r="F14" t="s">
        <v>94</v>
      </c>
      <c r="G14" t="s">
        <v>75</v>
      </c>
      <c r="H14">
        <v>597149459</v>
      </c>
      <c r="I14">
        <v>1314018067</v>
      </c>
      <c r="J14">
        <v>67003</v>
      </c>
      <c r="K14">
        <v>16750.75</v>
      </c>
      <c r="L14">
        <v>6700.3</v>
      </c>
      <c r="M14">
        <v>90454.05</v>
      </c>
      <c r="N14">
        <v>0.26</v>
      </c>
    </row>
    <row r="15" spans="1:14" x14ac:dyDescent="0.25">
      <c r="A15">
        <v>7673</v>
      </c>
      <c r="B15" t="s">
        <v>96</v>
      </c>
      <c r="C15" t="s">
        <v>66</v>
      </c>
      <c r="D15" s="22">
        <v>39794</v>
      </c>
      <c r="E15" s="22">
        <v>40283</v>
      </c>
      <c r="F15" t="s">
        <v>97</v>
      </c>
      <c r="G15" t="s">
        <v>78</v>
      </c>
      <c r="H15">
        <v>579541047</v>
      </c>
      <c r="I15">
        <v>1540712694</v>
      </c>
      <c r="J15">
        <v>9092</v>
      </c>
      <c r="K15">
        <v>2273</v>
      </c>
      <c r="L15">
        <v>909.2</v>
      </c>
      <c r="M15">
        <v>12274.2</v>
      </c>
      <c r="N15">
        <v>0.93</v>
      </c>
    </row>
    <row r="16" spans="1:14" x14ac:dyDescent="0.25">
      <c r="A16">
        <v>3639</v>
      </c>
      <c r="B16" t="s">
        <v>98</v>
      </c>
      <c r="C16" t="s">
        <v>66</v>
      </c>
      <c r="D16" s="22">
        <v>26447</v>
      </c>
      <c r="E16" s="22">
        <v>41702</v>
      </c>
      <c r="F16" t="s">
        <v>97</v>
      </c>
      <c r="G16" t="s">
        <v>75</v>
      </c>
      <c r="H16">
        <v>574263665</v>
      </c>
      <c r="I16">
        <v>1747302453</v>
      </c>
      <c r="J16">
        <v>56166</v>
      </c>
      <c r="K16">
        <v>14041.5</v>
      </c>
      <c r="L16">
        <v>5616.6</v>
      </c>
      <c r="M16">
        <v>75824.100000000006</v>
      </c>
      <c r="N16">
        <v>0.28000000000000003</v>
      </c>
    </row>
    <row r="17" spans="1:14" x14ac:dyDescent="0.25">
      <c r="A17">
        <v>7540</v>
      </c>
      <c r="B17" t="s">
        <v>99</v>
      </c>
      <c r="C17" t="s">
        <v>66</v>
      </c>
      <c r="D17" s="22">
        <v>26239</v>
      </c>
      <c r="E17" s="22">
        <v>42494</v>
      </c>
      <c r="F17" t="s">
        <v>100</v>
      </c>
      <c r="G17" t="s">
        <v>90</v>
      </c>
      <c r="H17">
        <v>560391345</v>
      </c>
      <c r="I17">
        <v>1344531114</v>
      </c>
      <c r="J17">
        <v>51206</v>
      </c>
      <c r="K17">
        <v>12801.5</v>
      </c>
      <c r="L17">
        <v>5120.6000000000004</v>
      </c>
      <c r="M17">
        <v>69128.100000000006</v>
      </c>
      <c r="N17">
        <v>0.99</v>
      </c>
    </row>
    <row r="18" spans="1:14" x14ac:dyDescent="0.25">
      <c r="A18">
        <v>5371</v>
      </c>
      <c r="B18" t="s">
        <v>101</v>
      </c>
      <c r="C18" t="s">
        <v>66</v>
      </c>
      <c r="D18" s="22">
        <v>36879</v>
      </c>
      <c r="E18" s="22">
        <v>41712</v>
      </c>
      <c r="F18" t="s">
        <v>102</v>
      </c>
      <c r="G18" t="s">
        <v>90</v>
      </c>
      <c r="H18">
        <v>566926047</v>
      </c>
      <c r="I18">
        <v>1652402958</v>
      </c>
      <c r="J18">
        <v>6839</v>
      </c>
      <c r="K18">
        <v>1709.75</v>
      </c>
      <c r="L18">
        <v>683.90000000000009</v>
      </c>
      <c r="M18">
        <v>9232.65</v>
      </c>
      <c r="N18">
        <v>0.45</v>
      </c>
    </row>
    <row r="19" spans="1:14" x14ac:dyDescent="0.25">
      <c r="A19">
        <v>5616</v>
      </c>
      <c r="B19" t="s">
        <v>103</v>
      </c>
      <c r="C19" t="s">
        <v>66</v>
      </c>
      <c r="D19" s="22">
        <v>33659</v>
      </c>
      <c r="E19" s="22">
        <v>43419</v>
      </c>
      <c r="F19" t="s">
        <v>102</v>
      </c>
      <c r="G19" t="s">
        <v>71</v>
      </c>
      <c r="H19">
        <v>589317603</v>
      </c>
      <c r="I19">
        <v>1793553198</v>
      </c>
      <c r="J19">
        <v>24587</v>
      </c>
      <c r="K19">
        <v>6146.75</v>
      </c>
      <c r="L19">
        <v>2458.7000000000003</v>
      </c>
      <c r="M19">
        <v>33192.449999999997</v>
      </c>
      <c r="N19">
        <v>0.39</v>
      </c>
    </row>
    <row r="20" spans="1:14" x14ac:dyDescent="0.25">
      <c r="A20">
        <v>4941</v>
      </c>
      <c r="B20" t="s">
        <v>104</v>
      </c>
      <c r="C20" t="s">
        <v>66</v>
      </c>
      <c r="D20" s="22">
        <v>24320</v>
      </c>
      <c r="E20" s="22">
        <v>41349</v>
      </c>
      <c r="F20" t="s">
        <v>105</v>
      </c>
      <c r="G20" t="s">
        <v>71</v>
      </c>
      <c r="H20">
        <v>571795218</v>
      </c>
      <c r="I20">
        <v>1375816941</v>
      </c>
      <c r="J20">
        <v>58249</v>
      </c>
      <c r="K20">
        <v>14562.25</v>
      </c>
      <c r="L20">
        <v>5824.9000000000005</v>
      </c>
      <c r="M20">
        <v>78636.149999999994</v>
      </c>
      <c r="N20">
        <v>0.39</v>
      </c>
    </row>
    <row r="21" spans="1:14" x14ac:dyDescent="0.25">
      <c r="A21">
        <v>2986</v>
      </c>
      <c r="B21" t="s">
        <v>106</v>
      </c>
      <c r="C21" t="s">
        <v>69</v>
      </c>
      <c r="D21" s="22">
        <v>25539</v>
      </c>
      <c r="E21" s="22">
        <v>40301</v>
      </c>
      <c r="F21" t="s">
        <v>107</v>
      </c>
      <c r="G21" t="s">
        <v>71</v>
      </c>
      <c r="H21">
        <v>579716293</v>
      </c>
      <c r="I21">
        <v>1712545871</v>
      </c>
      <c r="J21">
        <v>1784</v>
      </c>
      <c r="K21">
        <v>446</v>
      </c>
      <c r="L21">
        <v>178.4</v>
      </c>
      <c r="M21">
        <v>2408.4</v>
      </c>
      <c r="N21">
        <v>0.51</v>
      </c>
    </row>
    <row r="22" spans="1:14" x14ac:dyDescent="0.25">
      <c r="A22">
        <v>7862</v>
      </c>
      <c r="B22" t="s">
        <v>108</v>
      </c>
      <c r="C22" t="s">
        <v>66</v>
      </c>
      <c r="D22" s="22">
        <v>37628</v>
      </c>
      <c r="E22" s="22">
        <v>41079</v>
      </c>
      <c r="F22" t="s">
        <v>107</v>
      </c>
      <c r="G22" t="s">
        <v>71</v>
      </c>
      <c r="H22">
        <v>580774789</v>
      </c>
      <c r="I22">
        <v>1752402684</v>
      </c>
      <c r="J22">
        <v>34899</v>
      </c>
      <c r="K22">
        <v>8724.75</v>
      </c>
      <c r="L22">
        <v>3489.9</v>
      </c>
      <c r="M22">
        <v>47113.65</v>
      </c>
      <c r="N22">
        <v>0.79</v>
      </c>
    </row>
    <row r="23" spans="1:14" x14ac:dyDescent="0.25">
      <c r="A23">
        <v>8014</v>
      </c>
      <c r="B23" t="s">
        <v>109</v>
      </c>
      <c r="C23" t="s">
        <v>66</v>
      </c>
      <c r="D23" s="22">
        <v>39895</v>
      </c>
      <c r="E23" s="22">
        <v>41935</v>
      </c>
      <c r="F23" t="s">
        <v>110</v>
      </c>
      <c r="G23" t="s">
        <v>71</v>
      </c>
      <c r="H23">
        <v>570649735</v>
      </c>
      <c r="I23">
        <v>1482054732</v>
      </c>
      <c r="J23">
        <v>6925</v>
      </c>
      <c r="K23">
        <v>1731.25</v>
      </c>
      <c r="L23">
        <v>692.5</v>
      </c>
      <c r="M23">
        <v>9348.75</v>
      </c>
      <c r="N23">
        <v>0.27</v>
      </c>
    </row>
    <row r="24" spans="1:14" x14ac:dyDescent="0.25">
      <c r="A24">
        <v>4383</v>
      </c>
      <c r="B24" t="s">
        <v>111</v>
      </c>
      <c r="C24" t="s">
        <v>66</v>
      </c>
      <c r="D24" s="22">
        <v>26080</v>
      </c>
      <c r="E24" s="22">
        <v>43467</v>
      </c>
      <c r="F24" t="s">
        <v>112</v>
      </c>
      <c r="G24" t="s">
        <v>78</v>
      </c>
      <c r="H24">
        <v>590866010</v>
      </c>
      <c r="I24">
        <v>1631726036</v>
      </c>
      <c r="J24">
        <v>33727</v>
      </c>
      <c r="K24">
        <v>8431.75</v>
      </c>
      <c r="L24">
        <v>3372.7000000000003</v>
      </c>
      <c r="M24">
        <v>45531.45</v>
      </c>
      <c r="N24">
        <v>0.68</v>
      </c>
    </row>
    <row r="25" spans="1:14" x14ac:dyDescent="0.25">
      <c r="A25">
        <v>7003</v>
      </c>
      <c r="B25" t="s">
        <v>113</v>
      </c>
      <c r="C25" t="s">
        <v>69</v>
      </c>
      <c r="D25" s="22">
        <v>32674</v>
      </c>
      <c r="E25" s="22">
        <v>41019</v>
      </c>
      <c r="F25" t="s">
        <v>112</v>
      </c>
      <c r="G25" t="s">
        <v>71</v>
      </c>
      <c r="H25">
        <v>572768846</v>
      </c>
      <c r="I25">
        <v>1171395033</v>
      </c>
      <c r="J25">
        <v>52800</v>
      </c>
      <c r="K25">
        <v>13200</v>
      </c>
      <c r="L25">
        <v>5280</v>
      </c>
      <c r="M25">
        <v>71280</v>
      </c>
      <c r="N25">
        <v>0.38</v>
      </c>
    </row>
    <row r="26" spans="1:14" x14ac:dyDescent="0.25">
      <c r="A26">
        <v>2190</v>
      </c>
      <c r="B26" t="s">
        <v>114</v>
      </c>
      <c r="C26" t="s">
        <v>66</v>
      </c>
      <c r="D26" s="22">
        <v>30962</v>
      </c>
      <c r="E26" s="22">
        <v>41823</v>
      </c>
      <c r="F26" t="s">
        <v>115</v>
      </c>
      <c r="G26" t="s">
        <v>78</v>
      </c>
      <c r="H26">
        <v>567832538</v>
      </c>
      <c r="I26">
        <v>1252345971</v>
      </c>
      <c r="J26">
        <v>7293</v>
      </c>
      <c r="K26">
        <v>1823.25</v>
      </c>
      <c r="L26">
        <v>729.30000000000007</v>
      </c>
      <c r="M26">
        <v>9845.5499999999993</v>
      </c>
      <c r="N26">
        <v>0.83</v>
      </c>
    </row>
    <row r="27" spans="1:14" x14ac:dyDescent="0.25">
      <c r="A27">
        <v>1994</v>
      </c>
      <c r="B27" t="s">
        <v>116</v>
      </c>
      <c r="C27" t="s">
        <v>66</v>
      </c>
      <c r="D27" s="22">
        <v>29312</v>
      </c>
      <c r="E27" s="22">
        <v>42537</v>
      </c>
      <c r="F27" t="s">
        <v>117</v>
      </c>
      <c r="G27" t="s">
        <v>71</v>
      </c>
      <c r="H27">
        <v>572455292</v>
      </c>
      <c r="I27">
        <v>1484270854</v>
      </c>
      <c r="J27">
        <v>43685</v>
      </c>
      <c r="K27">
        <v>10921.25</v>
      </c>
      <c r="L27">
        <v>4368.5</v>
      </c>
      <c r="M27">
        <v>58974.75</v>
      </c>
      <c r="N27">
        <v>0.31</v>
      </c>
    </row>
    <row r="28" spans="1:14" x14ac:dyDescent="0.25">
      <c r="A28">
        <v>3324</v>
      </c>
      <c r="B28" t="s">
        <v>118</v>
      </c>
      <c r="C28" t="s">
        <v>69</v>
      </c>
      <c r="D28" s="22">
        <v>38150</v>
      </c>
      <c r="E28" s="22">
        <v>41950</v>
      </c>
      <c r="F28" t="s">
        <v>119</v>
      </c>
      <c r="G28" t="s">
        <v>71</v>
      </c>
      <c r="H28">
        <v>555412928</v>
      </c>
      <c r="I28">
        <v>1066234106</v>
      </c>
      <c r="J28">
        <v>37909</v>
      </c>
      <c r="K28">
        <v>9477.25</v>
      </c>
      <c r="L28">
        <v>3790.9</v>
      </c>
      <c r="M28">
        <v>51177.15</v>
      </c>
      <c r="N28">
        <v>0.74</v>
      </c>
    </row>
    <row r="29" spans="1:14" x14ac:dyDescent="0.25">
      <c r="A29">
        <v>5571</v>
      </c>
      <c r="B29" t="s">
        <v>120</v>
      </c>
      <c r="C29" t="s">
        <v>66</v>
      </c>
      <c r="D29" s="22">
        <v>22359</v>
      </c>
      <c r="E29" s="22">
        <v>40241</v>
      </c>
      <c r="F29" t="s">
        <v>121</v>
      </c>
      <c r="G29" t="s">
        <v>71</v>
      </c>
      <c r="H29">
        <v>568332169</v>
      </c>
      <c r="I29">
        <v>1109748703</v>
      </c>
      <c r="J29">
        <v>60032</v>
      </c>
      <c r="K29">
        <v>15008</v>
      </c>
      <c r="L29">
        <v>6003.2000000000007</v>
      </c>
      <c r="M29">
        <v>81043.199999999997</v>
      </c>
      <c r="N29">
        <v>0.62</v>
      </c>
    </row>
    <row r="30" spans="1:14" x14ac:dyDescent="0.25">
      <c r="A30">
        <v>6629</v>
      </c>
      <c r="B30" t="s">
        <v>122</v>
      </c>
      <c r="C30" t="s">
        <v>66</v>
      </c>
      <c r="D30" s="22">
        <v>34427</v>
      </c>
      <c r="E30" s="22">
        <v>43468</v>
      </c>
      <c r="F30" t="s">
        <v>123</v>
      </c>
      <c r="G30" t="s">
        <v>81</v>
      </c>
      <c r="H30">
        <v>565591381</v>
      </c>
      <c r="I30">
        <v>1951580253</v>
      </c>
      <c r="J30">
        <v>66444</v>
      </c>
      <c r="K30">
        <v>16611</v>
      </c>
      <c r="L30">
        <v>6644.4000000000005</v>
      </c>
      <c r="M30">
        <v>89699.4</v>
      </c>
      <c r="N30">
        <v>0.89</v>
      </c>
    </row>
    <row r="31" spans="1:14" x14ac:dyDescent="0.25">
      <c r="A31">
        <v>4923</v>
      </c>
      <c r="B31" t="s">
        <v>124</v>
      </c>
      <c r="C31" t="s">
        <v>69</v>
      </c>
      <c r="D31" s="22">
        <v>22225</v>
      </c>
      <c r="E31" s="22">
        <v>41853</v>
      </c>
      <c r="F31" t="s">
        <v>125</v>
      </c>
      <c r="G31" t="s">
        <v>71</v>
      </c>
      <c r="H31">
        <v>595394353</v>
      </c>
      <c r="I31">
        <v>1960127617</v>
      </c>
      <c r="J31">
        <v>42994</v>
      </c>
      <c r="K31">
        <v>10748.5</v>
      </c>
      <c r="L31">
        <v>4299.4000000000005</v>
      </c>
      <c r="M31">
        <v>58041.9</v>
      </c>
      <c r="N31">
        <v>0.85</v>
      </c>
    </row>
    <row r="32" spans="1:14" x14ac:dyDescent="0.25">
      <c r="A32">
        <v>6974</v>
      </c>
      <c r="B32" t="s">
        <v>126</v>
      </c>
      <c r="C32" t="s">
        <v>66</v>
      </c>
      <c r="D32" s="22">
        <v>22266</v>
      </c>
      <c r="E32" s="22">
        <v>43785</v>
      </c>
      <c r="F32" t="s">
        <v>127</v>
      </c>
      <c r="G32" t="s">
        <v>78</v>
      </c>
      <c r="H32">
        <v>560139911</v>
      </c>
      <c r="I32">
        <v>1766682583</v>
      </c>
      <c r="J32">
        <v>40599</v>
      </c>
      <c r="K32">
        <v>10149.75</v>
      </c>
      <c r="L32">
        <v>4059.9</v>
      </c>
      <c r="M32">
        <v>54808.65</v>
      </c>
      <c r="N32">
        <v>0.55000000000000004</v>
      </c>
    </row>
    <row r="33" spans="1:14" x14ac:dyDescent="0.25">
      <c r="A33">
        <v>8834</v>
      </c>
      <c r="B33" t="s">
        <v>128</v>
      </c>
      <c r="C33" t="s">
        <v>66</v>
      </c>
      <c r="D33" s="22">
        <v>23849</v>
      </c>
      <c r="E33" s="22">
        <v>40717</v>
      </c>
      <c r="F33" t="s">
        <v>67</v>
      </c>
      <c r="G33" t="s">
        <v>78</v>
      </c>
      <c r="H33">
        <v>576207897</v>
      </c>
      <c r="I33">
        <v>1468805569</v>
      </c>
      <c r="J33">
        <v>31522</v>
      </c>
      <c r="K33">
        <v>7880.5</v>
      </c>
      <c r="L33">
        <v>3152.2000000000003</v>
      </c>
      <c r="M33">
        <v>42554.7</v>
      </c>
      <c r="N33">
        <v>0.35</v>
      </c>
    </row>
    <row r="34" spans="1:14" x14ac:dyDescent="0.25">
      <c r="A34">
        <v>6128</v>
      </c>
      <c r="B34" t="s">
        <v>129</v>
      </c>
      <c r="C34" t="s">
        <v>66</v>
      </c>
      <c r="D34" s="22">
        <v>31446</v>
      </c>
      <c r="E34" s="22">
        <v>42237</v>
      </c>
      <c r="F34" t="s">
        <v>70</v>
      </c>
      <c r="G34" t="s">
        <v>71</v>
      </c>
      <c r="H34">
        <v>599317579</v>
      </c>
      <c r="I34">
        <v>1600380562</v>
      </c>
      <c r="J34">
        <v>4096</v>
      </c>
      <c r="K34">
        <v>1024</v>
      </c>
      <c r="L34">
        <v>409.6</v>
      </c>
      <c r="M34">
        <v>5529.6</v>
      </c>
      <c r="N34">
        <v>0.71</v>
      </c>
    </row>
    <row r="35" spans="1:14" x14ac:dyDescent="0.25">
      <c r="A35">
        <v>1742</v>
      </c>
      <c r="B35" t="s">
        <v>130</v>
      </c>
      <c r="C35" t="s">
        <v>66</v>
      </c>
      <c r="D35" s="22">
        <v>33723</v>
      </c>
      <c r="E35" s="22">
        <v>42657</v>
      </c>
      <c r="F35" t="s">
        <v>73</v>
      </c>
      <c r="G35" t="s">
        <v>71</v>
      </c>
      <c r="H35">
        <v>597551496</v>
      </c>
      <c r="I35">
        <v>1635571284</v>
      </c>
      <c r="J35">
        <v>48356</v>
      </c>
      <c r="K35">
        <v>12089</v>
      </c>
      <c r="L35">
        <v>4835.6000000000004</v>
      </c>
      <c r="M35">
        <v>65280.6</v>
      </c>
      <c r="N35">
        <v>0.34</v>
      </c>
    </row>
    <row r="36" spans="1:14" x14ac:dyDescent="0.25">
      <c r="A36">
        <v>9809</v>
      </c>
      <c r="B36" t="s">
        <v>131</v>
      </c>
      <c r="C36" t="s">
        <v>69</v>
      </c>
      <c r="D36" s="22">
        <v>26413</v>
      </c>
      <c r="E36" s="22">
        <v>40291</v>
      </c>
      <c r="F36" t="s">
        <v>73</v>
      </c>
      <c r="G36" t="s">
        <v>81</v>
      </c>
      <c r="H36">
        <v>583716112</v>
      </c>
      <c r="I36">
        <v>1609102823</v>
      </c>
      <c r="J36">
        <v>50856</v>
      </c>
      <c r="K36">
        <v>12714</v>
      </c>
      <c r="L36">
        <v>5085.6000000000004</v>
      </c>
      <c r="M36">
        <v>68655.600000000006</v>
      </c>
      <c r="N36">
        <v>0.39</v>
      </c>
    </row>
    <row r="37" spans="1:14" x14ac:dyDescent="0.25">
      <c r="A37">
        <v>7727</v>
      </c>
      <c r="B37" t="s">
        <v>132</v>
      </c>
      <c r="C37" t="s">
        <v>66</v>
      </c>
      <c r="D37" s="22">
        <v>40545</v>
      </c>
      <c r="E37" s="22">
        <v>43391</v>
      </c>
      <c r="F37" t="s">
        <v>77</v>
      </c>
      <c r="G37" t="s">
        <v>81</v>
      </c>
      <c r="H37">
        <v>574315422</v>
      </c>
      <c r="I37">
        <v>1633960094</v>
      </c>
      <c r="J37">
        <v>7106</v>
      </c>
      <c r="K37">
        <v>1776.5</v>
      </c>
      <c r="L37">
        <v>710.6</v>
      </c>
      <c r="M37">
        <v>9593.1</v>
      </c>
      <c r="N37">
        <v>0.99</v>
      </c>
    </row>
    <row r="38" spans="1:14" x14ac:dyDescent="0.25">
      <c r="A38">
        <v>3748</v>
      </c>
      <c r="B38" t="s">
        <v>133</v>
      </c>
      <c r="C38" t="s">
        <v>66</v>
      </c>
      <c r="D38" s="22">
        <v>30473</v>
      </c>
      <c r="E38" s="22">
        <v>40956</v>
      </c>
      <c r="F38" t="s">
        <v>80</v>
      </c>
      <c r="G38" t="s">
        <v>78</v>
      </c>
      <c r="H38">
        <v>563163258</v>
      </c>
      <c r="I38">
        <v>1558785431</v>
      </c>
      <c r="J38">
        <v>5313</v>
      </c>
      <c r="K38">
        <v>1328.25</v>
      </c>
      <c r="L38">
        <v>531.30000000000007</v>
      </c>
      <c r="M38">
        <v>7172.55</v>
      </c>
      <c r="N38">
        <v>0.94</v>
      </c>
    </row>
    <row r="39" spans="1:14" x14ac:dyDescent="0.25">
      <c r="A39">
        <v>5583</v>
      </c>
      <c r="B39" t="s">
        <v>134</v>
      </c>
      <c r="C39" t="s">
        <v>66</v>
      </c>
      <c r="D39" s="22">
        <v>24350</v>
      </c>
      <c r="E39" s="22">
        <v>43687</v>
      </c>
      <c r="F39" t="s">
        <v>83</v>
      </c>
      <c r="G39" t="s">
        <v>81</v>
      </c>
      <c r="H39">
        <v>589645838</v>
      </c>
      <c r="I39">
        <v>1250800521</v>
      </c>
      <c r="J39">
        <v>60365</v>
      </c>
      <c r="K39">
        <v>15091.25</v>
      </c>
      <c r="L39">
        <v>6036.5</v>
      </c>
      <c r="M39">
        <v>81492.75</v>
      </c>
      <c r="N39">
        <v>0.73</v>
      </c>
    </row>
    <row r="40" spans="1:14" x14ac:dyDescent="0.25">
      <c r="A40">
        <v>5356</v>
      </c>
      <c r="B40" t="s">
        <v>135</v>
      </c>
      <c r="C40" t="s">
        <v>66</v>
      </c>
      <c r="D40" s="22">
        <v>29022</v>
      </c>
      <c r="E40" s="22">
        <v>42526</v>
      </c>
      <c r="F40" t="s">
        <v>85</v>
      </c>
      <c r="G40" t="s">
        <v>71</v>
      </c>
      <c r="H40">
        <v>568757655</v>
      </c>
      <c r="I40">
        <v>1142030125</v>
      </c>
      <c r="J40">
        <v>16487</v>
      </c>
      <c r="K40">
        <v>4121.75</v>
      </c>
      <c r="L40">
        <v>1648.7</v>
      </c>
      <c r="M40">
        <v>22257.45</v>
      </c>
      <c r="N40">
        <v>0.49</v>
      </c>
    </row>
    <row r="41" spans="1:14" x14ac:dyDescent="0.25">
      <c r="A41">
        <v>5546</v>
      </c>
      <c r="B41" t="s">
        <v>136</v>
      </c>
      <c r="C41" t="s">
        <v>69</v>
      </c>
      <c r="D41" s="22">
        <v>30169</v>
      </c>
      <c r="E41" s="22">
        <v>41000</v>
      </c>
      <c r="F41" t="s">
        <v>87</v>
      </c>
      <c r="G41" t="s">
        <v>71</v>
      </c>
      <c r="H41">
        <v>559770596</v>
      </c>
      <c r="I41">
        <v>1531615896</v>
      </c>
      <c r="J41">
        <v>18445</v>
      </c>
      <c r="K41">
        <v>4611.25</v>
      </c>
      <c r="L41">
        <v>1844.5</v>
      </c>
      <c r="M41">
        <v>24900.75</v>
      </c>
      <c r="N41">
        <v>0.65</v>
      </c>
    </row>
    <row r="42" spans="1:14" x14ac:dyDescent="0.25">
      <c r="A42">
        <v>8501</v>
      </c>
      <c r="B42" t="s">
        <v>137</v>
      </c>
      <c r="C42" t="s">
        <v>66</v>
      </c>
      <c r="D42" s="22">
        <v>36871</v>
      </c>
      <c r="E42" s="22">
        <v>41626</v>
      </c>
      <c r="F42" t="s">
        <v>89</v>
      </c>
      <c r="G42" t="s">
        <v>81</v>
      </c>
      <c r="H42">
        <v>556202456</v>
      </c>
      <c r="I42">
        <v>1734519284</v>
      </c>
      <c r="J42">
        <v>28781</v>
      </c>
      <c r="K42">
        <v>7195.25</v>
      </c>
      <c r="L42">
        <v>2878.1000000000004</v>
      </c>
      <c r="M42">
        <v>38854.35</v>
      </c>
      <c r="N42">
        <v>0.61</v>
      </c>
    </row>
    <row r="43" spans="1:14" x14ac:dyDescent="0.25">
      <c r="A43">
        <v>5556</v>
      </c>
      <c r="B43" t="s">
        <v>138</v>
      </c>
      <c r="C43" t="s">
        <v>66</v>
      </c>
      <c r="D43" s="22">
        <v>24003</v>
      </c>
      <c r="E43" s="22">
        <v>41217</v>
      </c>
      <c r="F43" t="s">
        <v>92</v>
      </c>
      <c r="G43" t="s">
        <v>71</v>
      </c>
      <c r="H43">
        <v>558440513</v>
      </c>
      <c r="I43">
        <v>1646674382</v>
      </c>
      <c r="J43">
        <v>69033</v>
      </c>
      <c r="K43">
        <v>17258.25</v>
      </c>
      <c r="L43">
        <v>6903.3</v>
      </c>
      <c r="M43">
        <v>93194.55</v>
      </c>
      <c r="N43">
        <v>0.81</v>
      </c>
    </row>
    <row r="44" spans="1:14" x14ac:dyDescent="0.25">
      <c r="A44">
        <v>3656</v>
      </c>
      <c r="B44" t="s">
        <v>139</v>
      </c>
      <c r="C44" t="s">
        <v>69</v>
      </c>
      <c r="D44" s="22">
        <v>37554</v>
      </c>
      <c r="E44" s="22">
        <v>43324</v>
      </c>
      <c r="F44" t="s">
        <v>94</v>
      </c>
      <c r="G44" t="s">
        <v>71</v>
      </c>
      <c r="H44">
        <v>576154492</v>
      </c>
      <c r="I44">
        <v>1635704282</v>
      </c>
      <c r="J44">
        <v>38939</v>
      </c>
      <c r="K44">
        <v>9734.75</v>
      </c>
      <c r="L44">
        <v>3893.9</v>
      </c>
      <c r="M44">
        <v>52567.65</v>
      </c>
      <c r="N44">
        <v>0.75</v>
      </c>
    </row>
    <row r="45" spans="1:14" x14ac:dyDescent="0.25">
      <c r="A45">
        <v>3970</v>
      </c>
      <c r="B45" t="s">
        <v>140</v>
      </c>
      <c r="C45" t="s">
        <v>66</v>
      </c>
      <c r="D45" s="22">
        <v>28813</v>
      </c>
      <c r="E45" s="22">
        <v>43218</v>
      </c>
      <c r="F45" t="s">
        <v>94</v>
      </c>
      <c r="G45" t="s">
        <v>71</v>
      </c>
      <c r="H45">
        <v>585543386</v>
      </c>
      <c r="I45">
        <v>1824671849</v>
      </c>
      <c r="J45">
        <v>59446</v>
      </c>
      <c r="K45">
        <v>14861.5</v>
      </c>
      <c r="L45">
        <v>5944.6</v>
      </c>
      <c r="M45">
        <v>80252.100000000006</v>
      </c>
      <c r="N45">
        <v>0.59</v>
      </c>
    </row>
    <row r="46" spans="1:14" x14ac:dyDescent="0.25">
      <c r="A46">
        <v>6617</v>
      </c>
      <c r="B46" t="s">
        <v>141</v>
      </c>
      <c r="C46" t="s">
        <v>69</v>
      </c>
      <c r="D46" s="22">
        <v>24438</v>
      </c>
      <c r="E46" s="22">
        <v>42481</v>
      </c>
      <c r="F46" t="s">
        <v>97</v>
      </c>
      <c r="G46" t="s">
        <v>71</v>
      </c>
      <c r="H46">
        <v>566591674</v>
      </c>
      <c r="I46">
        <v>1165742686</v>
      </c>
      <c r="J46">
        <v>64642</v>
      </c>
      <c r="K46">
        <v>16160.5</v>
      </c>
      <c r="L46">
        <v>6464.2000000000007</v>
      </c>
      <c r="M46">
        <v>87266.7</v>
      </c>
      <c r="N46">
        <v>1</v>
      </c>
    </row>
    <row r="47" spans="1:14" x14ac:dyDescent="0.25">
      <c r="A47">
        <v>7532</v>
      </c>
      <c r="B47" t="s">
        <v>142</v>
      </c>
      <c r="C47" t="s">
        <v>66</v>
      </c>
      <c r="D47" s="22">
        <v>22595</v>
      </c>
      <c r="E47" s="22">
        <v>40657</v>
      </c>
      <c r="F47" t="s">
        <v>97</v>
      </c>
      <c r="G47" t="s">
        <v>71</v>
      </c>
      <c r="H47">
        <v>558883211</v>
      </c>
      <c r="I47">
        <v>1977633109</v>
      </c>
      <c r="J47">
        <v>46809</v>
      </c>
      <c r="K47">
        <v>11702.25</v>
      </c>
      <c r="L47">
        <v>4680.9000000000005</v>
      </c>
      <c r="M47">
        <v>63192.15</v>
      </c>
      <c r="N47">
        <v>0.42</v>
      </c>
    </row>
    <row r="48" spans="1:14" x14ac:dyDescent="0.25">
      <c r="A48">
        <v>1809</v>
      </c>
      <c r="B48" t="s">
        <v>143</v>
      </c>
      <c r="C48" t="s">
        <v>66</v>
      </c>
      <c r="D48" s="22">
        <v>35497</v>
      </c>
      <c r="E48" s="22">
        <v>40863</v>
      </c>
      <c r="F48" t="s">
        <v>100</v>
      </c>
      <c r="G48" t="s">
        <v>78</v>
      </c>
      <c r="H48">
        <v>573378184</v>
      </c>
      <c r="I48">
        <v>1163724520</v>
      </c>
      <c r="J48">
        <v>27722</v>
      </c>
      <c r="K48">
        <v>6930.5</v>
      </c>
      <c r="L48">
        <v>2772.2000000000003</v>
      </c>
      <c r="M48">
        <v>37424.699999999997</v>
      </c>
      <c r="N48">
        <v>0.74</v>
      </c>
    </row>
    <row r="49" spans="1:14" x14ac:dyDescent="0.25">
      <c r="A49">
        <v>9681</v>
      </c>
      <c r="B49" t="s">
        <v>144</v>
      </c>
      <c r="C49" t="s">
        <v>69</v>
      </c>
      <c r="D49" s="22">
        <v>21954</v>
      </c>
      <c r="E49" s="22">
        <v>43994</v>
      </c>
      <c r="F49" t="s">
        <v>102</v>
      </c>
      <c r="G49" t="s">
        <v>71</v>
      </c>
      <c r="H49">
        <v>560771653</v>
      </c>
      <c r="I49">
        <v>1486249925</v>
      </c>
      <c r="J49">
        <v>33322</v>
      </c>
      <c r="K49">
        <v>8330.5</v>
      </c>
      <c r="L49">
        <v>3332.2000000000003</v>
      </c>
      <c r="M49">
        <v>44984.7</v>
      </c>
      <c r="N49">
        <v>0.98</v>
      </c>
    </row>
    <row r="50" spans="1:14" x14ac:dyDescent="0.25">
      <c r="A50">
        <v>3990</v>
      </c>
      <c r="B50" t="s">
        <v>145</v>
      </c>
      <c r="C50" t="s">
        <v>66</v>
      </c>
      <c r="D50" s="22">
        <v>23428</v>
      </c>
      <c r="E50" s="22">
        <v>40408</v>
      </c>
      <c r="F50" t="s">
        <v>102</v>
      </c>
      <c r="G50" t="s">
        <v>71</v>
      </c>
      <c r="H50">
        <v>560410291</v>
      </c>
      <c r="I50">
        <v>1560117773</v>
      </c>
      <c r="J50">
        <v>37817</v>
      </c>
      <c r="K50">
        <v>9454.25</v>
      </c>
      <c r="L50">
        <v>3781.7000000000003</v>
      </c>
      <c r="M50">
        <v>51052.95</v>
      </c>
      <c r="N50">
        <v>0.53</v>
      </c>
    </row>
    <row r="51" spans="1:14" x14ac:dyDescent="0.25">
      <c r="A51">
        <v>5985</v>
      </c>
      <c r="B51" t="s">
        <v>146</v>
      </c>
      <c r="C51" t="s">
        <v>69</v>
      </c>
      <c r="D51" s="22">
        <v>36140</v>
      </c>
      <c r="E51" s="22">
        <v>43436</v>
      </c>
      <c r="F51" t="s">
        <v>105</v>
      </c>
      <c r="G51" t="s">
        <v>71</v>
      </c>
      <c r="H51">
        <v>558753853</v>
      </c>
      <c r="I51">
        <v>1351007404</v>
      </c>
      <c r="J51">
        <v>69055</v>
      </c>
      <c r="K51">
        <v>17263.75</v>
      </c>
      <c r="L51">
        <v>6905.5</v>
      </c>
      <c r="M51">
        <v>93224.25</v>
      </c>
      <c r="N51">
        <v>0.54</v>
      </c>
    </row>
    <row r="52" spans="1:14" x14ac:dyDescent="0.25">
      <c r="A52">
        <v>7163</v>
      </c>
      <c r="B52" t="s">
        <v>147</v>
      </c>
      <c r="C52" t="s">
        <v>66</v>
      </c>
      <c r="D52" s="22">
        <v>25889</v>
      </c>
      <c r="E52" s="22">
        <v>41367</v>
      </c>
      <c r="F52" t="s">
        <v>107</v>
      </c>
      <c r="G52" t="s">
        <v>71</v>
      </c>
      <c r="H52">
        <v>590495677</v>
      </c>
      <c r="I52">
        <v>1943033522</v>
      </c>
      <c r="J52">
        <v>51541</v>
      </c>
      <c r="K52">
        <v>12885.25</v>
      </c>
      <c r="L52">
        <v>5154.1000000000004</v>
      </c>
      <c r="M52">
        <v>69580.350000000006</v>
      </c>
      <c r="N52">
        <v>0.49</v>
      </c>
    </row>
    <row r="53" spans="1:14" x14ac:dyDescent="0.25">
      <c r="A53">
        <v>7043</v>
      </c>
      <c r="B53" t="s">
        <v>148</v>
      </c>
      <c r="C53" t="s">
        <v>66</v>
      </c>
      <c r="D53" s="22">
        <v>33578</v>
      </c>
      <c r="E53" s="22">
        <v>40950</v>
      </c>
      <c r="F53" t="s">
        <v>107</v>
      </c>
      <c r="G53" t="s">
        <v>71</v>
      </c>
      <c r="H53">
        <v>595483131</v>
      </c>
      <c r="I53">
        <v>1846037915</v>
      </c>
      <c r="J53">
        <v>25956</v>
      </c>
      <c r="K53">
        <v>6489</v>
      </c>
      <c r="L53">
        <v>2595.6000000000004</v>
      </c>
      <c r="M53">
        <v>35040.6</v>
      </c>
      <c r="N53">
        <v>0.55000000000000004</v>
      </c>
    </row>
    <row r="54" spans="1:14" x14ac:dyDescent="0.25">
      <c r="A54">
        <v>5250</v>
      </c>
      <c r="B54" t="s">
        <v>149</v>
      </c>
      <c r="C54" t="s">
        <v>69</v>
      </c>
      <c r="D54" s="22">
        <v>33183</v>
      </c>
      <c r="E54" s="22">
        <v>43454</v>
      </c>
      <c r="F54" t="s">
        <v>110</v>
      </c>
      <c r="G54" t="s">
        <v>71</v>
      </c>
      <c r="H54">
        <v>557273444</v>
      </c>
      <c r="I54">
        <v>1355685633</v>
      </c>
      <c r="J54">
        <v>10934</v>
      </c>
      <c r="K54">
        <v>2733.5</v>
      </c>
      <c r="L54">
        <v>1093.4000000000001</v>
      </c>
      <c r="M54">
        <v>14760.9</v>
      </c>
      <c r="N54">
        <v>0.26</v>
      </c>
    </row>
    <row r="55" spans="1:14" x14ac:dyDescent="0.25">
      <c r="A55">
        <v>1591</v>
      </c>
      <c r="B55" t="s">
        <v>150</v>
      </c>
      <c r="C55" t="s">
        <v>66</v>
      </c>
      <c r="D55" s="22">
        <v>27141</v>
      </c>
      <c r="E55" s="22">
        <v>43279</v>
      </c>
      <c r="F55" t="s">
        <v>112</v>
      </c>
      <c r="G55" t="s">
        <v>78</v>
      </c>
      <c r="H55">
        <v>555398593</v>
      </c>
      <c r="I55">
        <v>1079275046</v>
      </c>
      <c r="J55">
        <v>7296</v>
      </c>
      <c r="K55">
        <v>1824</v>
      </c>
      <c r="L55">
        <v>729.6</v>
      </c>
      <c r="M55">
        <v>9849.6</v>
      </c>
      <c r="N55">
        <v>0.76</v>
      </c>
    </row>
    <row r="56" spans="1:14" x14ac:dyDescent="0.25">
      <c r="A56">
        <v>4746</v>
      </c>
      <c r="B56" t="s">
        <v>151</v>
      </c>
      <c r="C56" t="s">
        <v>66</v>
      </c>
      <c r="D56" s="22">
        <v>26054</v>
      </c>
      <c r="E56" s="22">
        <v>40706</v>
      </c>
      <c r="F56" t="s">
        <v>112</v>
      </c>
      <c r="G56" t="s">
        <v>90</v>
      </c>
      <c r="H56">
        <v>557730836</v>
      </c>
      <c r="I56">
        <v>1743488066</v>
      </c>
      <c r="J56">
        <v>41039</v>
      </c>
      <c r="K56">
        <v>10259.75</v>
      </c>
      <c r="L56">
        <v>4103.9000000000005</v>
      </c>
      <c r="M56">
        <v>55402.65</v>
      </c>
      <c r="N56">
        <v>0.37</v>
      </c>
    </row>
    <row r="57" spans="1:14" x14ac:dyDescent="0.25">
      <c r="A57">
        <v>6023</v>
      </c>
      <c r="B57" t="s">
        <v>152</v>
      </c>
      <c r="C57" t="s">
        <v>66</v>
      </c>
      <c r="D57" s="22">
        <v>36137</v>
      </c>
      <c r="E57" s="22">
        <v>43898</v>
      </c>
      <c r="F57" t="s">
        <v>115</v>
      </c>
      <c r="G57" t="s">
        <v>71</v>
      </c>
      <c r="H57">
        <v>597763831</v>
      </c>
      <c r="I57">
        <v>1502130607</v>
      </c>
      <c r="J57">
        <v>5653</v>
      </c>
      <c r="K57">
        <v>1413.25</v>
      </c>
      <c r="L57">
        <v>565.30000000000007</v>
      </c>
      <c r="M57">
        <v>7631.55</v>
      </c>
      <c r="N57">
        <v>0.98</v>
      </c>
    </row>
    <row r="58" spans="1:14" x14ac:dyDescent="0.25">
      <c r="A58">
        <v>1593</v>
      </c>
      <c r="B58" t="s">
        <v>153</v>
      </c>
      <c r="C58" t="s">
        <v>69</v>
      </c>
      <c r="D58" s="22">
        <v>35700</v>
      </c>
      <c r="E58" s="22">
        <v>42918</v>
      </c>
      <c r="F58" t="s">
        <v>117</v>
      </c>
      <c r="G58" t="s">
        <v>78</v>
      </c>
      <c r="H58">
        <v>557660328</v>
      </c>
      <c r="I58">
        <v>1791711679</v>
      </c>
      <c r="J58">
        <v>19040</v>
      </c>
      <c r="K58">
        <v>4760</v>
      </c>
      <c r="L58">
        <v>1904</v>
      </c>
      <c r="M58">
        <v>25704</v>
      </c>
      <c r="N58">
        <v>0.42</v>
      </c>
    </row>
    <row r="59" spans="1:14" x14ac:dyDescent="0.25">
      <c r="A59">
        <v>6164</v>
      </c>
      <c r="B59" t="s">
        <v>154</v>
      </c>
      <c r="C59" t="s">
        <v>66</v>
      </c>
      <c r="D59" s="22">
        <v>24369</v>
      </c>
      <c r="E59" s="22">
        <v>42233</v>
      </c>
      <c r="F59" t="s">
        <v>119</v>
      </c>
      <c r="G59" t="s">
        <v>71</v>
      </c>
      <c r="H59">
        <v>572402366</v>
      </c>
      <c r="I59">
        <v>1248247104</v>
      </c>
      <c r="J59">
        <v>17773</v>
      </c>
      <c r="K59">
        <v>4443.25</v>
      </c>
      <c r="L59">
        <v>1777.3000000000002</v>
      </c>
      <c r="M59">
        <v>23993.55</v>
      </c>
      <c r="N59">
        <v>0.57999999999999996</v>
      </c>
    </row>
    <row r="60" spans="1:14" x14ac:dyDescent="0.25">
      <c r="A60">
        <v>2467</v>
      </c>
      <c r="B60" t="s">
        <v>155</v>
      </c>
      <c r="C60" t="s">
        <v>69</v>
      </c>
      <c r="D60" s="22">
        <v>32462</v>
      </c>
      <c r="E60" s="22">
        <v>40663</v>
      </c>
      <c r="F60" t="s">
        <v>121</v>
      </c>
      <c r="G60" t="s">
        <v>81</v>
      </c>
      <c r="H60">
        <v>565764359</v>
      </c>
      <c r="I60">
        <v>1543919612</v>
      </c>
      <c r="J60">
        <v>56237</v>
      </c>
      <c r="K60">
        <v>14059.25</v>
      </c>
      <c r="L60">
        <v>5623.7000000000007</v>
      </c>
      <c r="M60">
        <v>75919.95</v>
      </c>
      <c r="N60">
        <v>0.81</v>
      </c>
    </row>
    <row r="61" spans="1:14" x14ac:dyDescent="0.25">
      <c r="A61">
        <v>9185</v>
      </c>
      <c r="B61" t="s">
        <v>156</v>
      </c>
      <c r="C61" t="s">
        <v>66</v>
      </c>
      <c r="D61" s="22">
        <v>23433</v>
      </c>
      <c r="E61" s="22">
        <v>41487</v>
      </c>
      <c r="F61" t="s">
        <v>123</v>
      </c>
      <c r="G61" t="s">
        <v>71</v>
      </c>
      <c r="H61">
        <v>598121063</v>
      </c>
      <c r="I61">
        <v>1158215103</v>
      </c>
      <c r="J61">
        <v>35072</v>
      </c>
      <c r="K61">
        <v>8768</v>
      </c>
      <c r="L61">
        <v>3507.2000000000003</v>
      </c>
      <c r="M61">
        <v>47347.199999999997</v>
      </c>
      <c r="N61">
        <v>0.78</v>
      </c>
    </row>
    <row r="62" spans="1:14" x14ac:dyDescent="0.25">
      <c r="A62">
        <v>6885</v>
      </c>
      <c r="B62" t="s">
        <v>157</v>
      </c>
      <c r="C62" t="s">
        <v>66</v>
      </c>
      <c r="D62" s="22">
        <v>37524</v>
      </c>
      <c r="E62" s="22">
        <v>40938</v>
      </c>
      <c r="F62" t="s">
        <v>125</v>
      </c>
      <c r="G62" t="s">
        <v>90</v>
      </c>
      <c r="H62">
        <v>555079761</v>
      </c>
      <c r="I62">
        <v>1137461986</v>
      </c>
      <c r="J62">
        <v>61499</v>
      </c>
      <c r="K62">
        <v>15374.75</v>
      </c>
      <c r="L62">
        <v>6149.9000000000005</v>
      </c>
      <c r="M62">
        <v>83023.649999999994</v>
      </c>
      <c r="N62">
        <v>0.88</v>
      </c>
    </row>
    <row r="63" spans="1:14" x14ac:dyDescent="0.25">
      <c r="A63">
        <v>9913</v>
      </c>
      <c r="B63" t="s">
        <v>158</v>
      </c>
      <c r="C63" t="s">
        <v>66</v>
      </c>
      <c r="D63" s="22">
        <v>34391</v>
      </c>
      <c r="E63" s="22">
        <v>40191</v>
      </c>
      <c r="F63" t="s">
        <v>127</v>
      </c>
      <c r="G63" t="s">
        <v>71</v>
      </c>
      <c r="H63">
        <v>581745141</v>
      </c>
      <c r="I63">
        <v>1759894201</v>
      </c>
      <c r="J63">
        <v>33409</v>
      </c>
      <c r="K63">
        <v>8352.25</v>
      </c>
      <c r="L63">
        <v>3340.9</v>
      </c>
      <c r="M63">
        <v>45102.15</v>
      </c>
      <c r="N63">
        <v>1</v>
      </c>
    </row>
    <row r="64" spans="1:14" x14ac:dyDescent="0.25">
      <c r="A64">
        <v>2927</v>
      </c>
      <c r="B64" t="s">
        <v>159</v>
      </c>
      <c r="C64" t="s">
        <v>66</v>
      </c>
      <c r="D64" s="22">
        <v>39824</v>
      </c>
      <c r="E64" s="22">
        <v>40422</v>
      </c>
      <c r="F64" t="s">
        <v>67</v>
      </c>
      <c r="G64" t="s">
        <v>935</v>
      </c>
      <c r="H64">
        <v>589698023</v>
      </c>
      <c r="I64">
        <v>1878435181</v>
      </c>
      <c r="J64">
        <v>40488</v>
      </c>
      <c r="K64">
        <v>10122</v>
      </c>
      <c r="L64">
        <v>4048.8</v>
      </c>
      <c r="M64">
        <v>54658.8</v>
      </c>
      <c r="N64">
        <v>0.72</v>
      </c>
    </row>
    <row r="65" spans="1:14" x14ac:dyDescent="0.25">
      <c r="A65">
        <v>8437</v>
      </c>
      <c r="B65" t="s">
        <v>160</v>
      </c>
      <c r="C65" t="s">
        <v>66</v>
      </c>
      <c r="D65" s="22">
        <v>26208</v>
      </c>
      <c r="E65" s="22">
        <v>43683</v>
      </c>
      <c r="F65" t="s">
        <v>70</v>
      </c>
      <c r="G65" t="s">
        <v>935</v>
      </c>
      <c r="H65">
        <v>587741970</v>
      </c>
      <c r="I65">
        <v>1762326716</v>
      </c>
      <c r="J65">
        <v>16339</v>
      </c>
      <c r="K65">
        <v>4084.75</v>
      </c>
      <c r="L65">
        <v>1633.9</v>
      </c>
      <c r="M65">
        <v>22057.65</v>
      </c>
      <c r="N65">
        <v>0.38</v>
      </c>
    </row>
    <row r="66" spans="1:14" x14ac:dyDescent="0.25">
      <c r="A66">
        <v>6624</v>
      </c>
      <c r="B66" t="s">
        <v>161</v>
      </c>
      <c r="C66" t="s">
        <v>69</v>
      </c>
      <c r="D66" s="22">
        <v>24358</v>
      </c>
      <c r="E66" s="22">
        <v>41108</v>
      </c>
      <c r="F66" t="s">
        <v>73</v>
      </c>
      <c r="G66" t="s">
        <v>90</v>
      </c>
      <c r="H66">
        <v>557908440</v>
      </c>
      <c r="I66">
        <v>1651905667</v>
      </c>
      <c r="J66">
        <v>63493</v>
      </c>
      <c r="K66">
        <v>15873.25</v>
      </c>
      <c r="L66">
        <v>6349.3</v>
      </c>
      <c r="M66">
        <v>85715.55</v>
      </c>
      <c r="N66">
        <v>0.81</v>
      </c>
    </row>
    <row r="67" spans="1:14" x14ac:dyDescent="0.25">
      <c r="A67">
        <v>9142</v>
      </c>
      <c r="B67" t="s">
        <v>162</v>
      </c>
      <c r="C67" t="s">
        <v>66</v>
      </c>
      <c r="D67" s="22">
        <v>29048</v>
      </c>
      <c r="E67" s="22">
        <v>41424</v>
      </c>
      <c r="F67" t="s">
        <v>73</v>
      </c>
      <c r="G67" t="s">
        <v>935</v>
      </c>
      <c r="H67">
        <v>555135550</v>
      </c>
      <c r="I67">
        <v>1451933890</v>
      </c>
      <c r="J67">
        <v>22654</v>
      </c>
      <c r="K67">
        <v>5663.5</v>
      </c>
      <c r="L67">
        <v>2265.4</v>
      </c>
      <c r="M67">
        <v>30582.9</v>
      </c>
      <c r="N67">
        <v>0.53</v>
      </c>
    </row>
    <row r="68" spans="1:14" x14ac:dyDescent="0.25">
      <c r="A68">
        <v>9476</v>
      </c>
      <c r="B68" t="s">
        <v>163</v>
      </c>
      <c r="C68" t="s">
        <v>66</v>
      </c>
      <c r="D68" s="22">
        <v>23543</v>
      </c>
      <c r="E68" s="22">
        <v>43532</v>
      </c>
      <c r="F68" t="s">
        <v>77</v>
      </c>
      <c r="G68" t="s">
        <v>935</v>
      </c>
      <c r="H68">
        <v>568087198</v>
      </c>
      <c r="I68">
        <v>1417403483</v>
      </c>
      <c r="J68">
        <v>28574</v>
      </c>
      <c r="K68">
        <v>7143.5</v>
      </c>
      <c r="L68">
        <v>2857.4</v>
      </c>
      <c r="M68">
        <v>38574.9</v>
      </c>
      <c r="N68">
        <v>0.71</v>
      </c>
    </row>
    <row r="69" spans="1:14" x14ac:dyDescent="0.25">
      <c r="A69">
        <v>2335</v>
      </c>
      <c r="B69" t="s">
        <v>164</v>
      </c>
      <c r="C69" t="s">
        <v>66</v>
      </c>
      <c r="D69" s="22">
        <v>35164</v>
      </c>
      <c r="E69" s="22">
        <v>40643</v>
      </c>
      <c r="F69" t="s">
        <v>80</v>
      </c>
      <c r="G69" t="s">
        <v>935</v>
      </c>
      <c r="H69">
        <v>590286723</v>
      </c>
      <c r="I69">
        <v>1977013053</v>
      </c>
      <c r="J69">
        <v>43447</v>
      </c>
      <c r="K69">
        <v>10861.75</v>
      </c>
      <c r="L69">
        <v>4344.7</v>
      </c>
      <c r="M69">
        <v>58653.45</v>
      </c>
      <c r="N69">
        <v>0.5</v>
      </c>
    </row>
    <row r="70" spans="1:14" x14ac:dyDescent="0.25">
      <c r="A70">
        <v>5750</v>
      </c>
      <c r="B70" t="s">
        <v>165</v>
      </c>
      <c r="C70" t="s">
        <v>69</v>
      </c>
      <c r="D70" s="22">
        <v>32008</v>
      </c>
      <c r="E70" s="22">
        <v>41256</v>
      </c>
      <c r="F70" t="s">
        <v>83</v>
      </c>
      <c r="G70" t="s">
        <v>90</v>
      </c>
      <c r="H70">
        <v>596587187</v>
      </c>
      <c r="I70">
        <v>1798433721</v>
      </c>
      <c r="J70">
        <v>15916</v>
      </c>
      <c r="K70">
        <v>3979</v>
      </c>
      <c r="L70">
        <v>1591.6000000000001</v>
      </c>
      <c r="M70">
        <v>21486.6</v>
      </c>
      <c r="N70">
        <v>0.96</v>
      </c>
    </row>
    <row r="71" spans="1:14" x14ac:dyDescent="0.25">
      <c r="A71">
        <v>5173</v>
      </c>
      <c r="B71" t="s">
        <v>166</v>
      </c>
      <c r="C71" t="s">
        <v>66</v>
      </c>
      <c r="D71" s="22">
        <v>28130</v>
      </c>
      <c r="E71" s="22">
        <v>42359</v>
      </c>
      <c r="F71" t="s">
        <v>85</v>
      </c>
      <c r="G71" t="s">
        <v>935</v>
      </c>
      <c r="H71">
        <v>560870349</v>
      </c>
      <c r="I71">
        <v>1353470351</v>
      </c>
      <c r="J71">
        <v>48163</v>
      </c>
      <c r="K71">
        <v>12040.75</v>
      </c>
      <c r="L71">
        <v>4816.3</v>
      </c>
      <c r="M71">
        <v>65020.05</v>
      </c>
      <c r="N71">
        <v>0.94</v>
      </c>
    </row>
    <row r="72" spans="1:14" x14ac:dyDescent="0.25">
      <c r="A72">
        <v>5642</v>
      </c>
      <c r="B72" t="s">
        <v>167</v>
      </c>
      <c r="C72" t="s">
        <v>66</v>
      </c>
      <c r="D72" s="22">
        <v>35606</v>
      </c>
      <c r="E72" s="22">
        <v>40580</v>
      </c>
      <c r="F72" t="s">
        <v>87</v>
      </c>
      <c r="G72" t="s">
        <v>81</v>
      </c>
      <c r="H72">
        <v>559091781</v>
      </c>
      <c r="I72">
        <v>1062255308</v>
      </c>
      <c r="J72">
        <v>51481</v>
      </c>
      <c r="K72">
        <v>12870.25</v>
      </c>
      <c r="L72">
        <v>5148.1000000000004</v>
      </c>
      <c r="M72">
        <v>69499.350000000006</v>
      </c>
      <c r="N72">
        <v>0.92</v>
      </c>
    </row>
    <row r="73" spans="1:14" x14ac:dyDescent="0.25">
      <c r="A73">
        <v>6996</v>
      </c>
      <c r="B73" t="s">
        <v>168</v>
      </c>
      <c r="C73" t="s">
        <v>69</v>
      </c>
      <c r="D73" s="22">
        <v>32265</v>
      </c>
      <c r="E73" s="22">
        <v>41515</v>
      </c>
      <c r="F73" t="s">
        <v>89</v>
      </c>
      <c r="G73" t="s">
        <v>935</v>
      </c>
      <c r="H73">
        <v>576453523</v>
      </c>
      <c r="I73">
        <v>1839800067</v>
      </c>
      <c r="J73">
        <v>57140</v>
      </c>
      <c r="K73">
        <v>14285</v>
      </c>
      <c r="L73">
        <v>5714</v>
      </c>
      <c r="M73">
        <v>77139</v>
      </c>
      <c r="N73">
        <v>0.96</v>
      </c>
    </row>
    <row r="74" spans="1:14" x14ac:dyDescent="0.25">
      <c r="A74">
        <v>9035</v>
      </c>
      <c r="B74" t="s">
        <v>169</v>
      </c>
      <c r="C74" t="s">
        <v>66</v>
      </c>
      <c r="D74" s="22">
        <v>38951</v>
      </c>
      <c r="E74" s="22">
        <v>40336</v>
      </c>
      <c r="F74" t="s">
        <v>92</v>
      </c>
      <c r="G74" t="s">
        <v>78</v>
      </c>
      <c r="H74">
        <v>593383071</v>
      </c>
      <c r="I74">
        <v>1636283688</v>
      </c>
      <c r="J74">
        <v>20782</v>
      </c>
      <c r="K74">
        <v>5195.5</v>
      </c>
      <c r="L74">
        <v>2078.2000000000003</v>
      </c>
      <c r="M74">
        <v>28055.7</v>
      </c>
      <c r="N74">
        <v>0.6</v>
      </c>
    </row>
    <row r="75" spans="1:14" x14ac:dyDescent="0.25">
      <c r="A75">
        <v>5536</v>
      </c>
      <c r="B75" t="s">
        <v>170</v>
      </c>
      <c r="C75" t="s">
        <v>69</v>
      </c>
      <c r="D75" s="22">
        <v>29098</v>
      </c>
      <c r="E75" s="22">
        <v>40453</v>
      </c>
      <c r="F75" t="s">
        <v>94</v>
      </c>
      <c r="G75" t="s">
        <v>935</v>
      </c>
      <c r="H75">
        <v>570115112</v>
      </c>
      <c r="I75">
        <v>1303966109</v>
      </c>
      <c r="J75">
        <v>6982</v>
      </c>
      <c r="K75">
        <v>1745.5</v>
      </c>
      <c r="L75">
        <v>698.2</v>
      </c>
      <c r="M75">
        <v>9425.7000000000007</v>
      </c>
      <c r="N75">
        <v>0.55000000000000004</v>
      </c>
    </row>
    <row r="76" spans="1:14" x14ac:dyDescent="0.25">
      <c r="A76">
        <v>3766</v>
      </c>
      <c r="B76" t="s">
        <v>171</v>
      </c>
      <c r="C76" t="s">
        <v>66</v>
      </c>
      <c r="D76" s="22">
        <v>22419</v>
      </c>
      <c r="E76" s="22">
        <v>40727</v>
      </c>
      <c r="F76" t="s">
        <v>94</v>
      </c>
      <c r="G76" t="s">
        <v>90</v>
      </c>
      <c r="H76">
        <v>557074208</v>
      </c>
      <c r="I76">
        <v>1117318908</v>
      </c>
      <c r="J76">
        <v>46748</v>
      </c>
      <c r="K76">
        <v>11687</v>
      </c>
      <c r="L76">
        <v>4674.8</v>
      </c>
      <c r="M76">
        <v>63109.8</v>
      </c>
      <c r="N76">
        <v>0.47</v>
      </c>
    </row>
    <row r="77" spans="1:14" x14ac:dyDescent="0.25">
      <c r="A77">
        <v>4906</v>
      </c>
      <c r="B77" t="s">
        <v>172</v>
      </c>
      <c r="C77" t="s">
        <v>66</v>
      </c>
      <c r="D77" s="22">
        <v>39232</v>
      </c>
      <c r="E77" s="22">
        <v>40763</v>
      </c>
      <c r="F77" t="s">
        <v>97</v>
      </c>
      <c r="G77" t="s">
        <v>78</v>
      </c>
      <c r="H77">
        <v>564607610</v>
      </c>
      <c r="I77">
        <v>1240175637</v>
      </c>
      <c r="J77">
        <v>21024</v>
      </c>
      <c r="K77">
        <v>5256</v>
      </c>
      <c r="L77">
        <v>2102.4</v>
      </c>
      <c r="M77">
        <v>28382.400000000001</v>
      </c>
      <c r="N77">
        <v>0.64</v>
      </c>
    </row>
    <row r="78" spans="1:14" x14ac:dyDescent="0.25">
      <c r="A78">
        <v>7275</v>
      </c>
      <c r="B78" t="s">
        <v>173</v>
      </c>
      <c r="C78" t="s">
        <v>69</v>
      </c>
      <c r="D78" s="22">
        <v>27320</v>
      </c>
      <c r="E78" s="22">
        <v>43558</v>
      </c>
      <c r="F78" t="s">
        <v>97</v>
      </c>
      <c r="G78" t="s">
        <v>935</v>
      </c>
      <c r="H78">
        <v>585103941</v>
      </c>
      <c r="I78">
        <v>1692562261</v>
      </c>
      <c r="J78">
        <v>6478</v>
      </c>
      <c r="K78">
        <v>1619.5</v>
      </c>
      <c r="L78">
        <v>647.80000000000007</v>
      </c>
      <c r="M78">
        <v>8745.2999999999993</v>
      </c>
      <c r="N78">
        <v>1</v>
      </c>
    </row>
    <row r="79" spans="1:14" x14ac:dyDescent="0.25">
      <c r="A79">
        <v>3004</v>
      </c>
      <c r="B79" t="s">
        <v>174</v>
      </c>
      <c r="C79" t="s">
        <v>66</v>
      </c>
      <c r="D79" s="22">
        <v>26765</v>
      </c>
      <c r="E79" s="22">
        <v>42713</v>
      </c>
      <c r="F79" t="s">
        <v>100</v>
      </c>
      <c r="G79" t="s">
        <v>935</v>
      </c>
      <c r="H79">
        <v>593405414</v>
      </c>
      <c r="I79">
        <v>1408888666</v>
      </c>
      <c r="J79">
        <v>66855</v>
      </c>
      <c r="K79">
        <v>16713.75</v>
      </c>
      <c r="L79">
        <v>6685.5</v>
      </c>
      <c r="M79">
        <v>90254.25</v>
      </c>
      <c r="N79">
        <v>0.9</v>
      </c>
    </row>
    <row r="80" spans="1:14" x14ac:dyDescent="0.25">
      <c r="A80">
        <v>7284</v>
      </c>
      <c r="B80" t="s">
        <v>175</v>
      </c>
      <c r="C80" t="s">
        <v>66</v>
      </c>
      <c r="D80" s="22">
        <v>36223</v>
      </c>
      <c r="E80" s="22">
        <v>42933</v>
      </c>
      <c r="F80" t="s">
        <v>102</v>
      </c>
      <c r="G80" t="s">
        <v>78</v>
      </c>
      <c r="H80">
        <v>560255749</v>
      </c>
      <c r="I80">
        <v>1338837270</v>
      </c>
      <c r="J80">
        <v>64357</v>
      </c>
      <c r="K80">
        <v>16089.25</v>
      </c>
      <c r="L80">
        <v>6435.7000000000007</v>
      </c>
      <c r="M80">
        <v>86881.95</v>
      </c>
      <c r="N80">
        <v>0.81</v>
      </c>
    </row>
    <row r="81" spans="1:14" x14ac:dyDescent="0.25">
      <c r="A81">
        <v>1317</v>
      </c>
      <c r="B81" t="s">
        <v>176</v>
      </c>
      <c r="C81" t="s">
        <v>69</v>
      </c>
      <c r="D81" s="22">
        <v>40824</v>
      </c>
      <c r="E81" s="22">
        <v>41200</v>
      </c>
      <c r="F81" t="s">
        <v>102</v>
      </c>
      <c r="G81" t="s">
        <v>935</v>
      </c>
      <c r="H81">
        <v>599604476</v>
      </c>
      <c r="I81">
        <v>1751484546</v>
      </c>
      <c r="J81">
        <v>69183</v>
      </c>
      <c r="K81">
        <v>17295.75</v>
      </c>
      <c r="L81">
        <v>6918.3</v>
      </c>
      <c r="M81">
        <v>93397.05</v>
      </c>
      <c r="N81">
        <v>0.36</v>
      </c>
    </row>
    <row r="82" spans="1:14" x14ac:dyDescent="0.25">
      <c r="A82">
        <v>5063</v>
      </c>
      <c r="B82" t="s">
        <v>177</v>
      </c>
      <c r="C82" t="s">
        <v>66</v>
      </c>
      <c r="D82" s="22">
        <v>34815</v>
      </c>
      <c r="E82" s="22">
        <v>43624</v>
      </c>
      <c r="F82" t="s">
        <v>105</v>
      </c>
      <c r="G82" t="s">
        <v>935</v>
      </c>
      <c r="H82">
        <v>583396629</v>
      </c>
      <c r="I82">
        <v>1667904237</v>
      </c>
      <c r="J82">
        <v>27693</v>
      </c>
      <c r="K82">
        <v>6923.25</v>
      </c>
      <c r="L82">
        <v>2769.3</v>
      </c>
      <c r="M82">
        <v>37385.550000000003</v>
      </c>
      <c r="N82">
        <v>0.63</v>
      </c>
    </row>
    <row r="83" spans="1:14" x14ac:dyDescent="0.25">
      <c r="A83">
        <v>5439</v>
      </c>
      <c r="B83" t="s">
        <v>178</v>
      </c>
      <c r="C83" t="s">
        <v>66</v>
      </c>
      <c r="D83" s="22">
        <v>40876</v>
      </c>
      <c r="E83" s="22">
        <v>43045</v>
      </c>
      <c r="F83" t="s">
        <v>107</v>
      </c>
      <c r="G83" t="s">
        <v>90</v>
      </c>
      <c r="H83">
        <v>575532769</v>
      </c>
      <c r="I83">
        <v>1286839209</v>
      </c>
      <c r="J83">
        <v>67952</v>
      </c>
      <c r="K83">
        <v>16988</v>
      </c>
      <c r="L83">
        <v>6795.2000000000007</v>
      </c>
      <c r="M83">
        <v>91735.2</v>
      </c>
      <c r="N83">
        <v>0.51</v>
      </c>
    </row>
    <row r="84" spans="1:14" x14ac:dyDescent="0.25">
      <c r="A84">
        <v>1964</v>
      </c>
      <c r="B84" t="s">
        <v>179</v>
      </c>
      <c r="C84" t="s">
        <v>66</v>
      </c>
      <c r="D84" s="22">
        <v>29882</v>
      </c>
      <c r="E84" s="22">
        <v>41249</v>
      </c>
      <c r="F84" t="s">
        <v>107</v>
      </c>
      <c r="G84" t="s">
        <v>935</v>
      </c>
      <c r="H84">
        <v>586968875</v>
      </c>
      <c r="I84">
        <v>1752060377</v>
      </c>
      <c r="J84">
        <v>14921</v>
      </c>
      <c r="K84">
        <v>3730.25</v>
      </c>
      <c r="L84">
        <v>1492.1000000000001</v>
      </c>
      <c r="M84">
        <v>20143.349999999999</v>
      </c>
      <c r="N84">
        <v>0.53</v>
      </c>
    </row>
    <row r="85" spans="1:14" x14ac:dyDescent="0.25">
      <c r="A85">
        <v>9959</v>
      </c>
      <c r="B85" t="s">
        <v>180</v>
      </c>
      <c r="C85" t="s">
        <v>69</v>
      </c>
      <c r="D85" s="22">
        <v>28657</v>
      </c>
      <c r="E85" s="22">
        <v>44030</v>
      </c>
      <c r="F85" t="s">
        <v>110</v>
      </c>
      <c r="G85" t="s">
        <v>78</v>
      </c>
      <c r="H85">
        <v>584577174</v>
      </c>
      <c r="I85">
        <v>1132526355</v>
      </c>
      <c r="J85">
        <v>25770</v>
      </c>
      <c r="K85">
        <v>6442.5</v>
      </c>
      <c r="L85">
        <v>2577</v>
      </c>
      <c r="M85">
        <v>34789.5</v>
      </c>
      <c r="N85">
        <v>0.64</v>
      </c>
    </row>
    <row r="86" spans="1:14" x14ac:dyDescent="0.25">
      <c r="A86">
        <v>6779</v>
      </c>
      <c r="B86" t="s">
        <v>181</v>
      </c>
      <c r="C86" t="s">
        <v>66</v>
      </c>
      <c r="D86" s="22">
        <v>34687</v>
      </c>
      <c r="E86" s="22">
        <v>41452</v>
      </c>
      <c r="F86" t="s">
        <v>112</v>
      </c>
      <c r="G86" t="s">
        <v>935</v>
      </c>
      <c r="H86">
        <v>588551268</v>
      </c>
      <c r="I86">
        <v>1797375740</v>
      </c>
      <c r="J86">
        <v>59105</v>
      </c>
      <c r="K86">
        <v>14776.25</v>
      </c>
      <c r="L86">
        <v>5910.5</v>
      </c>
      <c r="M86">
        <v>79791.75</v>
      </c>
      <c r="N86">
        <v>0.62</v>
      </c>
    </row>
    <row r="87" spans="1:14" x14ac:dyDescent="0.25">
      <c r="A87">
        <v>9351</v>
      </c>
      <c r="B87" t="s">
        <v>182</v>
      </c>
      <c r="C87" t="s">
        <v>66</v>
      </c>
      <c r="D87" s="22">
        <v>30583</v>
      </c>
      <c r="E87" s="22">
        <v>41307</v>
      </c>
      <c r="F87" t="s">
        <v>112</v>
      </c>
      <c r="G87" t="s">
        <v>935</v>
      </c>
      <c r="H87">
        <v>558464384</v>
      </c>
      <c r="I87">
        <v>1698414198</v>
      </c>
      <c r="J87">
        <v>5837</v>
      </c>
      <c r="K87">
        <v>1459.25</v>
      </c>
      <c r="L87">
        <v>583.70000000000005</v>
      </c>
      <c r="M87">
        <v>7879.95</v>
      </c>
      <c r="N87">
        <v>0.76</v>
      </c>
    </row>
    <row r="88" spans="1:14" x14ac:dyDescent="0.25">
      <c r="A88">
        <v>5038</v>
      </c>
      <c r="B88" t="s">
        <v>183</v>
      </c>
      <c r="C88" t="s">
        <v>69</v>
      </c>
      <c r="D88" s="22">
        <v>37895</v>
      </c>
      <c r="E88" s="22">
        <v>41538</v>
      </c>
      <c r="F88" t="s">
        <v>115</v>
      </c>
      <c r="G88" t="s">
        <v>935</v>
      </c>
      <c r="H88">
        <v>593438859</v>
      </c>
      <c r="I88">
        <v>1069162195</v>
      </c>
      <c r="J88">
        <v>3561</v>
      </c>
      <c r="K88">
        <v>890.25</v>
      </c>
      <c r="L88">
        <v>356.1</v>
      </c>
      <c r="M88">
        <v>4807.3500000000004</v>
      </c>
      <c r="N88">
        <v>0.52</v>
      </c>
    </row>
    <row r="89" spans="1:14" x14ac:dyDescent="0.25">
      <c r="A89">
        <v>9512</v>
      </c>
      <c r="B89" t="s">
        <v>184</v>
      </c>
      <c r="C89" t="s">
        <v>66</v>
      </c>
      <c r="D89" s="22">
        <v>34326</v>
      </c>
      <c r="E89" s="22">
        <v>44080</v>
      </c>
      <c r="F89" t="s">
        <v>117</v>
      </c>
      <c r="G89" t="s">
        <v>935</v>
      </c>
      <c r="H89">
        <v>574818355</v>
      </c>
      <c r="I89">
        <v>1928686221</v>
      </c>
      <c r="J89">
        <v>68609</v>
      </c>
      <c r="K89">
        <v>17152.25</v>
      </c>
      <c r="L89">
        <v>6860.9000000000005</v>
      </c>
      <c r="M89">
        <v>92622.15</v>
      </c>
      <c r="N89">
        <v>0.45</v>
      </c>
    </row>
    <row r="90" spans="1:14" x14ac:dyDescent="0.25">
      <c r="A90">
        <v>2713</v>
      </c>
      <c r="B90" t="s">
        <v>185</v>
      </c>
      <c r="C90" t="s">
        <v>69</v>
      </c>
      <c r="D90" s="22">
        <v>25594</v>
      </c>
      <c r="E90" s="22">
        <v>40388</v>
      </c>
      <c r="F90" t="s">
        <v>119</v>
      </c>
      <c r="G90" t="s">
        <v>78</v>
      </c>
      <c r="H90">
        <v>591668960</v>
      </c>
      <c r="I90">
        <v>1315019042</v>
      </c>
      <c r="J90">
        <v>35476</v>
      </c>
      <c r="K90">
        <v>8869</v>
      </c>
      <c r="L90">
        <v>3547.6000000000004</v>
      </c>
      <c r="M90">
        <v>47892.6</v>
      </c>
      <c r="N90">
        <v>0.82</v>
      </c>
    </row>
    <row r="91" spans="1:14" x14ac:dyDescent="0.25">
      <c r="A91">
        <v>6113</v>
      </c>
      <c r="B91" t="s">
        <v>186</v>
      </c>
      <c r="C91" t="s">
        <v>66</v>
      </c>
      <c r="D91" s="22">
        <v>27994</v>
      </c>
      <c r="E91" s="22">
        <v>43176</v>
      </c>
      <c r="F91" t="s">
        <v>121</v>
      </c>
      <c r="G91" t="s">
        <v>935</v>
      </c>
      <c r="H91">
        <v>583777746</v>
      </c>
      <c r="I91">
        <v>1441850120</v>
      </c>
      <c r="J91">
        <v>42248</v>
      </c>
      <c r="K91">
        <v>10562</v>
      </c>
      <c r="L91">
        <v>4224.8</v>
      </c>
      <c r="M91">
        <v>57034.8</v>
      </c>
      <c r="N91">
        <v>0.74</v>
      </c>
    </row>
    <row r="92" spans="1:14" x14ac:dyDescent="0.25">
      <c r="A92">
        <v>1437</v>
      </c>
      <c r="B92" t="s">
        <v>187</v>
      </c>
      <c r="C92" t="s">
        <v>69</v>
      </c>
      <c r="D92" s="22">
        <v>35212</v>
      </c>
      <c r="E92" s="22">
        <v>43203</v>
      </c>
      <c r="F92" t="s">
        <v>123</v>
      </c>
      <c r="G92" t="s">
        <v>935</v>
      </c>
      <c r="H92">
        <v>588727156</v>
      </c>
      <c r="I92">
        <v>1521131580</v>
      </c>
      <c r="J92">
        <v>61485</v>
      </c>
      <c r="K92">
        <v>15371.25</v>
      </c>
      <c r="L92">
        <v>6148.5</v>
      </c>
      <c r="M92">
        <v>83004.75</v>
      </c>
      <c r="N92">
        <v>0.53</v>
      </c>
    </row>
    <row r="93" spans="1:14" x14ac:dyDescent="0.25">
      <c r="A93">
        <v>8327</v>
      </c>
      <c r="B93" t="s">
        <v>188</v>
      </c>
      <c r="C93" t="s">
        <v>66</v>
      </c>
      <c r="D93" s="22">
        <v>23097</v>
      </c>
      <c r="E93" s="22">
        <v>40884</v>
      </c>
      <c r="F93" t="s">
        <v>125</v>
      </c>
      <c r="G93" t="s">
        <v>935</v>
      </c>
      <c r="H93">
        <v>581497351</v>
      </c>
      <c r="I93">
        <v>1936590609</v>
      </c>
      <c r="J93">
        <v>9657</v>
      </c>
      <c r="K93">
        <v>2414.25</v>
      </c>
      <c r="L93">
        <v>965.7</v>
      </c>
      <c r="M93">
        <v>13036.95</v>
      </c>
      <c r="N93">
        <v>0.42</v>
      </c>
    </row>
    <row r="94" spans="1:14" x14ac:dyDescent="0.25">
      <c r="A94">
        <v>6787</v>
      </c>
      <c r="B94" t="s">
        <v>189</v>
      </c>
      <c r="C94" t="s">
        <v>66</v>
      </c>
      <c r="D94" s="22">
        <v>26539</v>
      </c>
      <c r="E94" s="22">
        <v>43690</v>
      </c>
      <c r="F94" t="s">
        <v>127</v>
      </c>
      <c r="G94" t="s">
        <v>935</v>
      </c>
      <c r="H94">
        <v>582066509</v>
      </c>
      <c r="I94">
        <v>1539112480</v>
      </c>
      <c r="J94">
        <v>45912</v>
      </c>
      <c r="K94">
        <v>11478</v>
      </c>
      <c r="L94">
        <v>4591.2</v>
      </c>
      <c r="M94">
        <v>61981.2</v>
      </c>
      <c r="N94">
        <v>0.65</v>
      </c>
    </row>
    <row r="95" spans="1:14" x14ac:dyDescent="0.25">
      <c r="A95">
        <v>4480</v>
      </c>
      <c r="B95" t="s">
        <v>190</v>
      </c>
      <c r="C95" t="s">
        <v>66</v>
      </c>
      <c r="D95" s="22">
        <v>29169</v>
      </c>
      <c r="E95" s="22">
        <v>43567</v>
      </c>
      <c r="F95" t="s">
        <v>67</v>
      </c>
      <c r="G95" t="s">
        <v>935</v>
      </c>
      <c r="H95">
        <v>560160949</v>
      </c>
      <c r="I95">
        <v>1860342496</v>
      </c>
      <c r="J95">
        <v>17694</v>
      </c>
      <c r="K95">
        <v>4423.5</v>
      </c>
      <c r="L95">
        <v>1769.4</v>
      </c>
      <c r="M95">
        <v>23886.9</v>
      </c>
      <c r="N95">
        <v>0.75</v>
      </c>
    </row>
    <row r="96" spans="1:14" x14ac:dyDescent="0.25">
      <c r="A96">
        <v>2997</v>
      </c>
      <c r="B96" t="s">
        <v>191</v>
      </c>
      <c r="C96" t="s">
        <v>66</v>
      </c>
      <c r="D96" s="22">
        <v>28029</v>
      </c>
      <c r="E96" s="22">
        <v>42502</v>
      </c>
      <c r="F96" t="s">
        <v>70</v>
      </c>
      <c r="G96" t="s">
        <v>78</v>
      </c>
      <c r="H96">
        <v>579666505</v>
      </c>
      <c r="I96">
        <v>1606378566</v>
      </c>
      <c r="J96">
        <v>66618</v>
      </c>
      <c r="K96">
        <v>16654.5</v>
      </c>
      <c r="L96">
        <v>6661.8</v>
      </c>
      <c r="M96">
        <v>89934.3</v>
      </c>
      <c r="N96">
        <v>0.69</v>
      </c>
    </row>
    <row r="97" spans="1:14" x14ac:dyDescent="0.25">
      <c r="A97">
        <v>2050</v>
      </c>
      <c r="B97" t="s">
        <v>192</v>
      </c>
      <c r="C97" t="s">
        <v>66</v>
      </c>
      <c r="D97" s="22">
        <v>25872</v>
      </c>
      <c r="E97" s="22">
        <v>40231</v>
      </c>
      <c r="F97" t="s">
        <v>73</v>
      </c>
      <c r="G97" t="s">
        <v>935</v>
      </c>
      <c r="H97">
        <v>562051318</v>
      </c>
      <c r="I97">
        <v>1639303551</v>
      </c>
      <c r="J97">
        <v>24679</v>
      </c>
      <c r="K97">
        <v>6169.75</v>
      </c>
      <c r="L97">
        <v>2467.9</v>
      </c>
      <c r="M97">
        <v>33316.65</v>
      </c>
      <c r="N97">
        <v>0.52</v>
      </c>
    </row>
    <row r="98" spans="1:14" x14ac:dyDescent="0.25">
      <c r="A98">
        <v>5987</v>
      </c>
      <c r="B98" t="s">
        <v>193</v>
      </c>
      <c r="C98" t="s">
        <v>69</v>
      </c>
      <c r="D98" s="22">
        <v>22121</v>
      </c>
      <c r="E98" s="22">
        <v>40858</v>
      </c>
      <c r="F98" t="s">
        <v>73</v>
      </c>
      <c r="G98" t="s">
        <v>90</v>
      </c>
      <c r="H98">
        <v>568049718</v>
      </c>
      <c r="I98">
        <v>1212747658</v>
      </c>
      <c r="J98">
        <v>3176</v>
      </c>
      <c r="K98">
        <v>794</v>
      </c>
      <c r="L98">
        <v>317.60000000000002</v>
      </c>
      <c r="M98">
        <v>4287.6000000000004</v>
      </c>
      <c r="N98">
        <v>0.84</v>
      </c>
    </row>
    <row r="99" spans="1:14" x14ac:dyDescent="0.25">
      <c r="A99">
        <v>1039</v>
      </c>
      <c r="B99" t="s">
        <v>194</v>
      </c>
      <c r="C99" t="s">
        <v>66</v>
      </c>
      <c r="D99" s="22">
        <v>37859</v>
      </c>
      <c r="E99" s="22">
        <v>41317</v>
      </c>
      <c r="F99" t="s">
        <v>77</v>
      </c>
      <c r="G99" t="s">
        <v>935</v>
      </c>
      <c r="H99">
        <v>571360113</v>
      </c>
      <c r="I99">
        <v>1718373433</v>
      </c>
      <c r="J99">
        <v>44022</v>
      </c>
      <c r="K99">
        <v>11005.5</v>
      </c>
      <c r="L99">
        <v>4402.2</v>
      </c>
      <c r="M99">
        <v>59429.7</v>
      </c>
      <c r="N99">
        <v>0.73</v>
      </c>
    </row>
    <row r="100" spans="1:14" x14ac:dyDescent="0.25">
      <c r="A100">
        <v>9564</v>
      </c>
      <c r="B100" t="s">
        <v>195</v>
      </c>
      <c r="C100" t="s">
        <v>66</v>
      </c>
      <c r="D100" s="22">
        <v>24282</v>
      </c>
      <c r="E100" s="22">
        <v>42325</v>
      </c>
      <c r="F100" t="s">
        <v>80</v>
      </c>
      <c r="G100" t="s">
        <v>90</v>
      </c>
      <c r="H100">
        <v>588686432</v>
      </c>
      <c r="I100">
        <v>1516663953</v>
      </c>
      <c r="J100">
        <v>41639</v>
      </c>
      <c r="K100">
        <v>10409.75</v>
      </c>
      <c r="L100">
        <v>4163.9000000000005</v>
      </c>
      <c r="M100">
        <v>56212.65</v>
      </c>
      <c r="N100">
        <v>0.43</v>
      </c>
    </row>
    <row r="101" spans="1:14" x14ac:dyDescent="0.25">
      <c r="A101">
        <v>5041</v>
      </c>
      <c r="B101" t="s">
        <v>196</v>
      </c>
      <c r="C101" t="s">
        <v>66</v>
      </c>
      <c r="D101" s="22">
        <v>31250</v>
      </c>
      <c r="E101" s="22">
        <v>43882</v>
      </c>
      <c r="F101" t="s">
        <v>83</v>
      </c>
      <c r="G101" t="s">
        <v>935</v>
      </c>
      <c r="H101">
        <v>598977489</v>
      </c>
      <c r="I101">
        <v>1275361033</v>
      </c>
      <c r="J101">
        <v>50211</v>
      </c>
      <c r="K101">
        <v>12552.75</v>
      </c>
      <c r="L101">
        <v>5021.1000000000004</v>
      </c>
      <c r="M101">
        <v>67784.850000000006</v>
      </c>
      <c r="N101">
        <v>0.35</v>
      </c>
    </row>
    <row r="102" spans="1:14" x14ac:dyDescent="0.25">
      <c r="A102">
        <v>3826</v>
      </c>
      <c r="B102" t="s">
        <v>197</v>
      </c>
      <c r="C102" t="s">
        <v>69</v>
      </c>
      <c r="D102" s="22">
        <v>36543</v>
      </c>
      <c r="E102" s="22">
        <v>41980</v>
      </c>
      <c r="F102" t="s">
        <v>85</v>
      </c>
      <c r="G102" t="s">
        <v>935</v>
      </c>
      <c r="H102">
        <v>557299213</v>
      </c>
      <c r="I102">
        <v>1238813003</v>
      </c>
      <c r="J102">
        <v>68613</v>
      </c>
      <c r="K102">
        <v>17153.25</v>
      </c>
      <c r="L102">
        <v>6861.3</v>
      </c>
      <c r="M102">
        <v>92627.55</v>
      </c>
      <c r="N102">
        <v>0.43</v>
      </c>
    </row>
    <row r="103" spans="1:14" x14ac:dyDescent="0.25">
      <c r="A103">
        <v>8316</v>
      </c>
      <c r="B103" t="s">
        <v>198</v>
      </c>
      <c r="C103" t="s">
        <v>66</v>
      </c>
      <c r="D103" s="22">
        <v>35720</v>
      </c>
      <c r="E103" s="22">
        <v>43698</v>
      </c>
      <c r="F103" t="s">
        <v>87</v>
      </c>
      <c r="G103" t="s">
        <v>935</v>
      </c>
      <c r="H103">
        <v>567118467</v>
      </c>
      <c r="I103">
        <v>1263412073</v>
      </c>
      <c r="J103">
        <v>68006</v>
      </c>
      <c r="K103">
        <v>17001.5</v>
      </c>
      <c r="L103">
        <v>6800.6</v>
      </c>
      <c r="M103">
        <v>91808.1</v>
      </c>
      <c r="N103">
        <v>0.74</v>
      </c>
    </row>
    <row r="104" spans="1:14" x14ac:dyDescent="0.25">
      <c r="A104">
        <v>9398</v>
      </c>
      <c r="B104" t="s">
        <v>199</v>
      </c>
      <c r="C104" t="s">
        <v>69</v>
      </c>
      <c r="D104" s="22">
        <v>29731</v>
      </c>
      <c r="E104" s="22">
        <v>42068</v>
      </c>
      <c r="F104" t="s">
        <v>89</v>
      </c>
      <c r="G104" t="s">
        <v>935</v>
      </c>
      <c r="H104">
        <v>597253054</v>
      </c>
      <c r="I104">
        <v>1473462600</v>
      </c>
      <c r="J104">
        <v>47362</v>
      </c>
      <c r="K104">
        <v>11840.5</v>
      </c>
      <c r="L104">
        <v>4736.2</v>
      </c>
      <c r="M104">
        <v>63938.7</v>
      </c>
      <c r="N104">
        <v>0.91</v>
      </c>
    </row>
    <row r="105" spans="1:14" x14ac:dyDescent="0.25">
      <c r="A105">
        <v>5642</v>
      </c>
      <c r="B105" t="s">
        <v>200</v>
      </c>
      <c r="C105" t="s">
        <v>66</v>
      </c>
      <c r="D105" s="22">
        <v>27851</v>
      </c>
      <c r="E105" s="22">
        <v>41175</v>
      </c>
      <c r="F105" t="s">
        <v>92</v>
      </c>
      <c r="G105" t="s">
        <v>78</v>
      </c>
      <c r="H105">
        <v>562167578</v>
      </c>
      <c r="I105">
        <v>1090206462</v>
      </c>
      <c r="J105">
        <v>14994</v>
      </c>
      <c r="K105">
        <v>3748.5</v>
      </c>
      <c r="L105">
        <v>1499.4</v>
      </c>
      <c r="M105">
        <v>20241.900000000001</v>
      </c>
      <c r="N105">
        <v>0.82</v>
      </c>
    </row>
    <row r="106" spans="1:14" x14ac:dyDescent="0.25">
      <c r="A106">
        <v>8511</v>
      </c>
      <c r="B106" t="s">
        <v>201</v>
      </c>
      <c r="C106" t="s">
        <v>69</v>
      </c>
      <c r="D106" s="22">
        <v>39405</v>
      </c>
      <c r="E106" s="22">
        <v>41378</v>
      </c>
      <c r="F106" t="s">
        <v>94</v>
      </c>
      <c r="G106" t="s">
        <v>81</v>
      </c>
      <c r="H106">
        <v>568667122</v>
      </c>
      <c r="I106">
        <v>1162851262</v>
      </c>
      <c r="J106">
        <v>28590</v>
      </c>
      <c r="K106">
        <v>7147.5</v>
      </c>
      <c r="L106">
        <v>2859</v>
      </c>
      <c r="M106">
        <v>38596.5</v>
      </c>
      <c r="N106">
        <v>0.57999999999999996</v>
      </c>
    </row>
    <row r="107" spans="1:14" x14ac:dyDescent="0.25">
      <c r="A107">
        <v>2558</v>
      </c>
      <c r="B107" t="s">
        <v>202</v>
      </c>
      <c r="C107" t="s">
        <v>66</v>
      </c>
      <c r="D107" s="22">
        <v>31957</v>
      </c>
      <c r="E107" s="22">
        <v>43899</v>
      </c>
      <c r="F107" t="s">
        <v>94</v>
      </c>
      <c r="G107" t="s">
        <v>935</v>
      </c>
      <c r="H107">
        <v>556070771</v>
      </c>
      <c r="I107">
        <v>1605940504</v>
      </c>
      <c r="J107">
        <v>61277</v>
      </c>
      <c r="K107">
        <v>15319.25</v>
      </c>
      <c r="L107">
        <v>6127.7000000000007</v>
      </c>
      <c r="M107">
        <v>82723.95</v>
      </c>
      <c r="N107">
        <v>0.5</v>
      </c>
    </row>
    <row r="108" spans="1:14" x14ac:dyDescent="0.25">
      <c r="A108">
        <v>4472</v>
      </c>
      <c r="B108" t="s">
        <v>203</v>
      </c>
      <c r="C108" t="s">
        <v>66</v>
      </c>
      <c r="D108" s="22">
        <v>22528</v>
      </c>
      <c r="E108" s="22">
        <v>40394</v>
      </c>
      <c r="F108" t="s">
        <v>97</v>
      </c>
      <c r="G108" t="s">
        <v>935</v>
      </c>
      <c r="H108">
        <v>584382203</v>
      </c>
      <c r="I108">
        <v>1409317793</v>
      </c>
      <c r="J108">
        <v>29094</v>
      </c>
      <c r="K108">
        <v>7273.5</v>
      </c>
      <c r="L108">
        <v>2909.4</v>
      </c>
      <c r="M108">
        <v>39276.9</v>
      </c>
      <c r="N108">
        <v>0.36</v>
      </c>
    </row>
    <row r="109" spans="1:14" x14ac:dyDescent="0.25">
      <c r="A109">
        <v>8554</v>
      </c>
      <c r="B109" t="s">
        <v>204</v>
      </c>
      <c r="C109" t="s">
        <v>66</v>
      </c>
      <c r="D109" s="22">
        <v>38640</v>
      </c>
      <c r="E109" s="22">
        <v>42679</v>
      </c>
      <c r="F109" t="s">
        <v>97</v>
      </c>
      <c r="G109" t="s">
        <v>935</v>
      </c>
      <c r="H109">
        <v>583945369</v>
      </c>
      <c r="I109">
        <v>1218253372</v>
      </c>
      <c r="J109">
        <v>34566</v>
      </c>
      <c r="K109">
        <v>8641.5</v>
      </c>
      <c r="L109">
        <v>3456.6000000000004</v>
      </c>
      <c r="M109">
        <v>46664.1</v>
      </c>
      <c r="N109">
        <v>0.5</v>
      </c>
    </row>
    <row r="110" spans="1:14" x14ac:dyDescent="0.25">
      <c r="A110">
        <v>4159</v>
      </c>
      <c r="B110" t="s">
        <v>205</v>
      </c>
      <c r="C110" t="s">
        <v>69</v>
      </c>
      <c r="D110" s="22">
        <v>22216</v>
      </c>
      <c r="E110" s="22">
        <v>41389</v>
      </c>
      <c r="F110" t="s">
        <v>100</v>
      </c>
      <c r="G110" t="s">
        <v>90</v>
      </c>
      <c r="H110">
        <v>579853279</v>
      </c>
      <c r="I110">
        <v>1138323832</v>
      </c>
      <c r="J110">
        <v>35811</v>
      </c>
      <c r="K110">
        <v>8952.75</v>
      </c>
      <c r="L110">
        <v>3581.1000000000004</v>
      </c>
      <c r="M110">
        <v>48344.85</v>
      </c>
      <c r="N110">
        <v>0.91</v>
      </c>
    </row>
    <row r="111" spans="1:14" x14ac:dyDescent="0.25">
      <c r="A111">
        <v>8422</v>
      </c>
      <c r="B111" t="s">
        <v>206</v>
      </c>
      <c r="C111" t="s">
        <v>66</v>
      </c>
      <c r="D111" s="22">
        <v>29720</v>
      </c>
      <c r="E111" s="22">
        <v>40848</v>
      </c>
      <c r="F111" t="s">
        <v>102</v>
      </c>
      <c r="G111" t="s">
        <v>935</v>
      </c>
      <c r="H111">
        <v>573471535</v>
      </c>
      <c r="I111">
        <v>1685267183</v>
      </c>
      <c r="J111">
        <v>39033</v>
      </c>
      <c r="K111">
        <v>9758.25</v>
      </c>
      <c r="L111">
        <v>3903.3</v>
      </c>
      <c r="M111">
        <v>52694.55</v>
      </c>
      <c r="N111">
        <v>0.81</v>
      </c>
    </row>
    <row r="112" spans="1:14" x14ac:dyDescent="0.25">
      <c r="A112">
        <v>3308</v>
      </c>
      <c r="B112" t="s">
        <v>207</v>
      </c>
      <c r="C112" t="s">
        <v>69</v>
      </c>
      <c r="D112" s="22">
        <v>31637</v>
      </c>
      <c r="E112" s="22">
        <v>43714</v>
      </c>
      <c r="F112" t="s">
        <v>102</v>
      </c>
      <c r="G112" t="s">
        <v>935</v>
      </c>
      <c r="H112">
        <v>573882231</v>
      </c>
      <c r="I112">
        <v>1733211872</v>
      </c>
      <c r="J112">
        <v>33828</v>
      </c>
      <c r="K112">
        <v>8457</v>
      </c>
      <c r="L112">
        <v>3382.8</v>
      </c>
      <c r="M112">
        <v>45667.8</v>
      </c>
      <c r="N112">
        <v>0.37</v>
      </c>
    </row>
    <row r="113" spans="1:14" x14ac:dyDescent="0.25">
      <c r="A113">
        <v>7630</v>
      </c>
      <c r="B113" t="s">
        <v>208</v>
      </c>
      <c r="C113" t="s">
        <v>66</v>
      </c>
      <c r="D113" s="22">
        <v>38748</v>
      </c>
      <c r="E113" s="22">
        <v>40729</v>
      </c>
      <c r="F113" t="s">
        <v>105</v>
      </c>
      <c r="G113" t="s">
        <v>935</v>
      </c>
      <c r="H113">
        <v>594585166</v>
      </c>
      <c r="I113">
        <v>1924752795</v>
      </c>
      <c r="J113">
        <v>24456</v>
      </c>
      <c r="K113">
        <v>6114</v>
      </c>
      <c r="L113">
        <v>2445.6</v>
      </c>
      <c r="M113">
        <v>33015.599999999999</v>
      </c>
      <c r="N113">
        <v>0.49</v>
      </c>
    </row>
    <row r="114" spans="1:14" x14ac:dyDescent="0.25">
      <c r="A114">
        <v>4087</v>
      </c>
      <c r="B114" t="s">
        <v>209</v>
      </c>
      <c r="C114" t="s">
        <v>66</v>
      </c>
      <c r="D114" s="22">
        <v>30694</v>
      </c>
      <c r="E114" s="22">
        <v>42370</v>
      </c>
      <c r="F114" t="s">
        <v>107</v>
      </c>
      <c r="G114" t="s">
        <v>78</v>
      </c>
      <c r="H114">
        <v>583490223</v>
      </c>
      <c r="I114">
        <v>1251319138</v>
      </c>
      <c r="J114">
        <v>12414</v>
      </c>
      <c r="K114">
        <v>3103.5</v>
      </c>
      <c r="L114">
        <v>1241.4000000000001</v>
      </c>
      <c r="M114">
        <v>16758.900000000001</v>
      </c>
      <c r="N114">
        <v>0.85</v>
      </c>
    </row>
    <row r="115" spans="1:14" x14ac:dyDescent="0.25">
      <c r="A115">
        <v>5199</v>
      </c>
      <c r="B115" t="s">
        <v>210</v>
      </c>
      <c r="C115" t="s">
        <v>69</v>
      </c>
      <c r="D115" s="22">
        <v>35861</v>
      </c>
      <c r="E115" s="22">
        <v>40292</v>
      </c>
      <c r="F115" t="s">
        <v>107</v>
      </c>
      <c r="G115" t="s">
        <v>935</v>
      </c>
      <c r="H115">
        <v>562332756</v>
      </c>
      <c r="I115">
        <v>1462315653</v>
      </c>
      <c r="J115">
        <v>44913</v>
      </c>
      <c r="K115">
        <v>11228.25</v>
      </c>
      <c r="L115">
        <v>4491.3</v>
      </c>
      <c r="M115">
        <v>60632.55</v>
      </c>
      <c r="N115">
        <v>0.81</v>
      </c>
    </row>
    <row r="116" spans="1:14" x14ac:dyDescent="0.25">
      <c r="A116">
        <v>1068</v>
      </c>
      <c r="B116" t="s">
        <v>211</v>
      </c>
      <c r="C116" t="s">
        <v>66</v>
      </c>
      <c r="D116" s="22">
        <v>40258</v>
      </c>
      <c r="E116" s="22">
        <v>41571</v>
      </c>
      <c r="F116" t="s">
        <v>110</v>
      </c>
      <c r="G116" t="s">
        <v>90</v>
      </c>
      <c r="H116">
        <v>588962648</v>
      </c>
      <c r="I116">
        <v>1499397993</v>
      </c>
      <c r="J116">
        <v>16265</v>
      </c>
      <c r="K116">
        <v>4066.25</v>
      </c>
      <c r="L116">
        <v>1626.5</v>
      </c>
      <c r="M116">
        <v>21957.75</v>
      </c>
      <c r="N116">
        <v>0.8</v>
      </c>
    </row>
    <row r="117" spans="1:14" x14ac:dyDescent="0.25">
      <c r="A117">
        <v>6401</v>
      </c>
      <c r="B117" t="s">
        <v>212</v>
      </c>
      <c r="C117" t="s">
        <v>69</v>
      </c>
      <c r="D117" s="22">
        <v>34138</v>
      </c>
      <c r="E117" s="22">
        <v>43264</v>
      </c>
      <c r="F117" t="s">
        <v>112</v>
      </c>
      <c r="G117" t="s">
        <v>90</v>
      </c>
      <c r="H117">
        <v>570158112</v>
      </c>
      <c r="I117">
        <v>1275876321</v>
      </c>
      <c r="J117">
        <v>2610</v>
      </c>
      <c r="K117">
        <v>652.5</v>
      </c>
      <c r="L117">
        <v>261</v>
      </c>
      <c r="M117">
        <v>3523.5</v>
      </c>
      <c r="N117">
        <v>0.98</v>
      </c>
    </row>
    <row r="118" spans="1:14" x14ac:dyDescent="0.25">
      <c r="A118">
        <v>8560</v>
      </c>
      <c r="B118" t="s">
        <v>213</v>
      </c>
      <c r="C118" t="s">
        <v>66</v>
      </c>
      <c r="D118" s="22">
        <v>25859</v>
      </c>
      <c r="E118" s="22">
        <v>42742</v>
      </c>
      <c r="F118" t="s">
        <v>112</v>
      </c>
      <c r="G118" t="s">
        <v>935</v>
      </c>
      <c r="H118">
        <v>557719968</v>
      </c>
      <c r="I118">
        <v>1076586240</v>
      </c>
      <c r="J118">
        <v>46599</v>
      </c>
      <c r="K118">
        <v>11649.75</v>
      </c>
      <c r="L118">
        <v>4659.9000000000005</v>
      </c>
      <c r="M118">
        <v>62908.65</v>
      </c>
      <c r="N118">
        <v>0.79</v>
      </c>
    </row>
    <row r="119" spans="1:14" x14ac:dyDescent="0.25">
      <c r="A119">
        <v>8725</v>
      </c>
      <c r="B119" t="s">
        <v>214</v>
      </c>
      <c r="C119" t="s">
        <v>69</v>
      </c>
      <c r="D119" s="22">
        <v>40621</v>
      </c>
      <c r="E119" s="22">
        <v>41756</v>
      </c>
      <c r="F119" t="s">
        <v>115</v>
      </c>
      <c r="G119" t="s">
        <v>935</v>
      </c>
      <c r="H119">
        <v>558136424</v>
      </c>
      <c r="I119">
        <v>1482201387</v>
      </c>
      <c r="J119">
        <v>4396</v>
      </c>
      <c r="K119">
        <v>1099</v>
      </c>
      <c r="L119">
        <v>439.6</v>
      </c>
      <c r="M119">
        <v>5934.6</v>
      </c>
      <c r="N119">
        <v>0.57999999999999996</v>
      </c>
    </row>
    <row r="120" spans="1:14" x14ac:dyDescent="0.25">
      <c r="A120">
        <v>8328</v>
      </c>
      <c r="B120" t="s">
        <v>215</v>
      </c>
      <c r="C120" t="s">
        <v>66</v>
      </c>
      <c r="D120" s="22">
        <v>36379</v>
      </c>
      <c r="E120" s="22">
        <v>41307</v>
      </c>
      <c r="F120" t="s">
        <v>117</v>
      </c>
      <c r="G120" t="s">
        <v>935</v>
      </c>
      <c r="H120">
        <v>596947878</v>
      </c>
      <c r="I120">
        <v>1610007350</v>
      </c>
      <c r="J120">
        <v>23811</v>
      </c>
      <c r="K120">
        <v>5952.75</v>
      </c>
      <c r="L120">
        <v>2381.1</v>
      </c>
      <c r="M120">
        <v>32144.85</v>
      </c>
      <c r="N120">
        <v>0.94</v>
      </c>
    </row>
    <row r="121" spans="1:14" x14ac:dyDescent="0.25">
      <c r="A121">
        <v>9921</v>
      </c>
      <c r="B121" t="s">
        <v>216</v>
      </c>
      <c r="C121" t="s">
        <v>66</v>
      </c>
      <c r="D121" s="22">
        <v>39944</v>
      </c>
      <c r="E121" s="22">
        <v>40697</v>
      </c>
      <c r="F121" t="s">
        <v>119</v>
      </c>
      <c r="G121" t="s">
        <v>935</v>
      </c>
      <c r="H121">
        <v>574828411</v>
      </c>
      <c r="I121">
        <v>1184389215</v>
      </c>
      <c r="J121">
        <v>52637</v>
      </c>
      <c r="K121">
        <v>13159.25</v>
      </c>
      <c r="L121">
        <v>5263.7000000000007</v>
      </c>
      <c r="M121">
        <v>71059.95</v>
      </c>
      <c r="N121">
        <v>0.56999999999999995</v>
      </c>
    </row>
    <row r="122" spans="1:14" x14ac:dyDescent="0.25">
      <c r="A122">
        <v>6797</v>
      </c>
      <c r="B122" t="s">
        <v>217</v>
      </c>
      <c r="C122" t="s">
        <v>66</v>
      </c>
      <c r="D122" s="22">
        <v>37244</v>
      </c>
      <c r="E122" s="22">
        <v>43873</v>
      </c>
      <c r="F122" t="s">
        <v>121</v>
      </c>
      <c r="G122" t="s">
        <v>935</v>
      </c>
      <c r="H122">
        <v>597376242</v>
      </c>
      <c r="I122">
        <v>1474821079</v>
      </c>
      <c r="J122">
        <v>19255</v>
      </c>
      <c r="K122">
        <v>4813.75</v>
      </c>
      <c r="L122">
        <v>1925.5</v>
      </c>
      <c r="M122">
        <v>25994.25</v>
      </c>
      <c r="N122">
        <v>0.81</v>
      </c>
    </row>
    <row r="123" spans="1:14" x14ac:dyDescent="0.25">
      <c r="A123">
        <v>7918</v>
      </c>
      <c r="B123" t="s">
        <v>218</v>
      </c>
      <c r="C123" t="s">
        <v>66</v>
      </c>
      <c r="D123" s="22">
        <v>28245</v>
      </c>
      <c r="E123" s="22">
        <v>43066</v>
      </c>
      <c r="F123" t="s">
        <v>123</v>
      </c>
      <c r="G123" t="s">
        <v>78</v>
      </c>
      <c r="H123">
        <v>570588597</v>
      </c>
      <c r="I123">
        <v>1342378166</v>
      </c>
      <c r="J123">
        <v>49983</v>
      </c>
      <c r="K123">
        <v>12495.75</v>
      </c>
      <c r="L123">
        <v>4998.3</v>
      </c>
      <c r="M123">
        <v>67477.05</v>
      </c>
      <c r="N123">
        <v>0.87</v>
      </c>
    </row>
    <row r="124" spans="1:14" x14ac:dyDescent="0.25">
      <c r="A124">
        <v>2284</v>
      </c>
      <c r="B124" t="s">
        <v>219</v>
      </c>
      <c r="C124" t="s">
        <v>69</v>
      </c>
      <c r="D124" s="22">
        <v>26073</v>
      </c>
      <c r="E124" s="22">
        <v>40731</v>
      </c>
      <c r="F124" t="s">
        <v>125</v>
      </c>
      <c r="G124" t="s">
        <v>935</v>
      </c>
      <c r="H124">
        <v>570661305</v>
      </c>
      <c r="I124">
        <v>1256482297</v>
      </c>
      <c r="J124">
        <v>51858</v>
      </c>
      <c r="K124">
        <v>12964.5</v>
      </c>
      <c r="L124">
        <v>5185.8</v>
      </c>
      <c r="M124">
        <v>70008.3</v>
      </c>
      <c r="N124">
        <v>0.4</v>
      </c>
    </row>
    <row r="125" spans="1:14" x14ac:dyDescent="0.25">
      <c r="A125">
        <v>3516</v>
      </c>
      <c r="B125" t="s">
        <v>220</v>
      </c>
      <c r="C125" t="s">
        <v>66</v>
      </c>
      <c r="D125" s="22">
        <v>33067</v>
      </c>
      <c r="E125" s="22">
        <v>43123</v>
      </c>
      <c r="F125" t="s">
        <v>127</v>
      </c>
      <c r="G125" t="s">
        <v>78</v>
      </c>
      <c r="H125">
        <v>560781396</v>
      </c>
      <c r="I125">
        <v>1668053173</v>
      </c>
      <c r="J125">
        <v>36544</v>
      </c>
      <c r="K125">
        <v>9136</v>
      </c>
      <c r="L125">
        <v>3654.4</v>
      </c>
      <c r="M125">
        <v>49334.400000000001</v>
      </c>
      <c r="N125">
        <v>0.81</v>
      </c>
    </row>
    <row r="126" spans="1:14" x14ac:dyDescent="0.25">
      <c r="A126">
        <v>2804</v>
      </c>
      <c r="B126" t="s">
        <v>221</v>
      </c>
      <c r="C126" t="s">
        <v>66</v>
      </c>
      <c r="D126" s="22">
        <v>23767</v>
      </c>
      <c r="E126" s="22">
        <v>43163</v>
      </c>
      <c r="F126" t="s">
        <v>67</v>
      </c>
      <c r="G126" t="s">
        <v>935</v>
      </c>
      <c r="H126">
        <v>571738130</v>
      </c>
      <c r="I126">
        <v>1120803995</v>
      </c>
      <c r="J126">
        <v>18686</v>
      </c>
      <c r="K126">
        <v>4671.5</v>
      </c>
      <c r="L126">
        <v>1868.6000000000001</v>
      </c>
      <c r="M126">
        <v>25226.1</v>
      </c>
      <c r="N126">
        <v>0.97</v>
      </c>
    </row>
    <row r="127" spans="1:14" x14ac:dyDescent="0.25">
      <c r="A127">
        <v>1216</v>
      </c>
      <c r="B127" t="s">
        <v>222</v>
      </c>
      <c r="C127" t="s">
        <v>69</v>
      </c>
      <c r="D127" s="22">
        <v>38620</v>
      </c>
      <c r="E127" s="22">
        <v>42454</v>
      </c>
      <c r="F127" t="s">
        <v>70</v>
      </c>
      <c r="G127" t="s">
        <v>935</v>
      </c>
      <c r="H127">
        <v>557015753</v>
      </c>
      <c r="I127">
        <v>1509424042</v>
      </c>
      <c r="J127">
        <v>11123</v>
      </c>
      <c r="K127">
        <v>2780.75</v>
      </c>
      <c r="L127">
        <v>1112.3</v>
      </c>
      <c r="M127">
        <v>15016.05</v>
      </c>
      <c r="N127">
        <v>0.75</v>
      </c>
    </row>
    <row r="128" spans="1:14" x14ac:dyDescent="0.25">
      <c r="A128">
        <v>2651</v>
      </c>
      <c r="B128" t="s">
        <v>223</v>
      </c>
      <c r="C128" t="s">
        <v>66</v>
      </c>
      <c r="D128" s="22">
        <v>34789</v>
      </c>
      <c r="E128" s="22">
        <v>41238</v>
      </c>
      <c r="F128" t="s">
        <v>73</v>
      </c>
      <c r="G128" t="s">
        <v>935</v>
      </c>
      <c r="H128">
        <v>571187038</v>
      </c>
      <c r="I128">
        <v>1139691263</v>
      </c>
      <c r="J128">
        <v>12932</v>
      </c>
      <c r="K128">
        <v>3233</v>
      </c>
      <c r="L128">
        <v>1293.2</v>
      </c>
      <c r="M128">
        <v>17458.2</v>
      </c>
      <c r="N128">
        <v>0.38</v>
      </c>
    </row>
    <row r="129" spans="1:14" x14ac:dyDescent="0.25">
      <c r="A129">
        <v>9385</v>
      </c>
      <c r="B129" t="s">
        <v>224</v>
      </c>
      <c r="C129" t="s">
        <v>66</v>
      </c>
      <c r="D129" s="22">
        <v>34856</v>
      </c>
      <c r="E129" s="22">
        <v>44077</v>
      </c>
      <c r="F129" t="s">
        <v>73</v>
      </c>
      <c r="G129" t="s">
        <v>935</v>
      </c>
      <c r="H129">
        <v>556253614</v>
      </c>
      <c r="I129">
        <v>1164677516</v>
      </c>
      <c r="J129">
        <v>22103</v>
      </c>
      <c r="K129">
        <v>5525.75</v>
      </c>
      <c r="L129">
        <v>2210.3000000000002</v>
      </c>
      <c r="M129">
        <v>29839.05</v>
      </c>
      <c r="N129">
        <v>0.52</v>
      </c>
    </row>
    <row r="130" spans="1:14" x14ac:dyDescent="0.25">
      <c r="A130">
        <v>5212</v>
      </c>
      <c r="B130" t="s">
        <v>225</v>
      </c>
      <c r="C130" t="s">
        <v>69</v>
      </c>
      <c r="D130" s="22">
        <v>35818</v>
      </c>
      <c r="E130" s="22">
        <v>42184</v>
      </c>
      <c r="F130" t="s">
        <v>77</v>
      </c>
      <c r="G130" t="s">
        <v>935</v>
      </c>
      <c r="H130">
        <v>572530580</v>
      </c>
      <c r="I130">
        <v>1240305160</v>
      </c>
      <c r="J130">
        <v>37389</v>
      </c>
      <c r="K130">
        <v>9347.25</v>
      </c>
      <c r="L130">
        <v>3738.9</v>
      </c>
      <c r="M130">
        <v>50475.15</v>
      </c>
      <c r="N130">
        <v>0.66</v>
      </c>
    </row>
    <row r="131" spans="1:14" x14ac:dyDescent="0.25">
      <c r="A131">
        <v>4333</v>
      </c>
      <c r="B131" t="s">
        <v>226</v>
      </c>
      <c r="C131" t="s">
        <v>66</v>
      </c>
      <c r="D131" s="22">
        <v>32241</v>
      </c>
      <c r="E131" s="22">
        <v>40579</v>
      </c>
      <c r="F131" t="s">
        <v>80</v>
      </c>
      <c r="G131" t="s">
        <v>78</v>
      </c>
      <c r="H131">
        <v>580980286</v>
      </c>
      <c r="I131">
        <v>1232987736</v>
      </c>
      <c r="J131">
        <v>50036</v>
      </c>
      <c r="K131">
        <v>12509</v>
      </c>
      <c r="L131">
        <v>5003.6000000000004</v>
      </c>
      <c r="M131">
        <v>67548.600000000006</v>
      </c>
      <c r="N131">
        <v>0.85</v>
      </c>
    </row>
    <row r="132" spans="1:14" x14ac:dyDescent="0.25">
      <c r="A132">
        <v>6582</v>
      </c>
      <c r="B132" t="s">
        <v>227</v>
      </c>
      <c r="C132" t="s">
        <v>69</v>
      </c>
      <c r="D132" s="22">
        <v>32693</v>
      </c>
      <c r="E132" s="22">
        <v>41431</v>
      </c>
      <c r="F132" t="s">
        <v>83</v>
      </c>
      <c r="G132" t="s">
        <v>78</v>
      </c>
      <c r="H132">
        <v>595134350</v>
      </c>
      <c r="I132">
        <v>1770196629</v>
      </c>
      <c r="J132">
        <v>35606</v>
      </c>
      <c r="K132">
        <v>8901.5</v>
      </c>
      <c r="L132">
        <v>3560.6000000000004</v>
      </c>
      <c r="M132">
        <v>48068.1</v>
      </c>
      <c r="N132">
        <v>0.6</v>
      </c>
    </row>
    <row r="133" spans="1:14" x14ac:dyDescent="0.25">
      <c r="A133">
        <v>8756</v>
      </c>
      <c r="B133" t="s">
        <v>228</v>
      </c>
      <c r="C133" t="s">
        <v>69</v>
      </c>
      <c r="D133" s="22">
        <v>36336</v>
      </c>
      <c r="E133" s="22">
        <v>42013</v>
      </c>
      <c r="F133" t="s">
        <v>85</v>
      </c>
      <c r="G133" t="s">
        <v>935</v>
      </c>
      <c r="H133">
        <v>587038358</v>
      </c>
      <c r="I133">
        <v>1171826873</v>
      </c>
      <c r="J133">
        <v>17652</v>
      </c>
      <c r="K133">
        <v>4413</v>
      </c>
      <c r="L133">
        <v>1765.2</v>
      </c>
      <c r="M133">
        <v>23830.2</v>
      </c>
      <c r="N133">
        <v>0.34</v>
      </c>
    </row>
    <row r="134" spans="1:14" x14ac:dyDescent="0.25">
      <c r="A134">
        <v>7573</v>
      </c>
      <c r="B134" t="s">
        <v>229</v>
      </c>
      <c r="C134" t="s">
        <v>66</v>
      </c>
      <c r="D134" s="22">
        <v>26849</v>
      </c>
      <c r="E134" s="22">
        <v>42726</v>
      </c>
      <c r="F134" t="s">
        <v>87</v>
      </c>
      <c r="G134" t="s">
        <v>935</v>
      </c>
      <c r="H134">
        <v>598842636</v>
      </c>
      <c r="I134">
        <v>1591724846</v>
      </c>
      <c r="J134">
        <v>20154</v>
      </c>
      <c r="K134">
        <v>5038.5</v>
      </c>
      <c r="L134">
        <v>2015.4</v>
      </c>
      <c r="M134">
        <v>27207.9</v>
      </c>
      <c r="N134">
        <v>0.66</v>
      </c>
    </row>
    <row r="135" spans="1:14" x14ac:dyDescent="0.25">
      <c r="A135">
        <v>4638</v>
      </c>
      <c r="B135" t="s">
        <v>230</v>
      </c>
      <c r="C135" t="s">
        <v>66</v>
      </c>
      <c r="D135" s="22">
        <v>32040</v>
      </c>
      <c r="E135" s="22">
        <v>41233</v>
      </c>
      <c r="F135" t="s">
        <v>89</v>
      </c>
      <c r="G135" t="s">
        <v>935</v>
      </c>
      <c r="H135">
        <v>578153331</v>
      </c>
      <c r="I135">
        <v>1746777617</v>
      </c>
      <c r="J135">
        <v>63554</v>
      </c>
      <c r="K135">
        <v>15888.5</v>
      </c>
      <c r="L135">
        <v>6355.4000000000005</v>
      </c>
      <c r="M135">
        <v>85797.9</v>
      </c>
      <c r="N135">
        <v>0.41</v>
      </c>
    </row>
    <row r="136" spans="1:14" x14ac:dyDescent="0.25">
      <c r="A136">
        <v>5521</v>
      </c>
      <c r="B136" t="s">
        <v>231</v>
      </c>
      <c r="C136" t="s">
        <v>66</v>
      </c>
      <c r="D136" s="22">
        <v>29883</v>
      </c>
      <c r="E136" s="22">
        <v>44092</v>
      </c>
      <c r="F136" t="s">
        <v>92</v>
      </c>
      <c r="G136" t="s">
        <v>935</v>
      </c>
      <c r="H136">
        <v>578628122</v>
      </c>
      <c r="I136">
        <v>1480878836</v>
      </c>
      <c r="J136">
        <v>28753</v>
      </c>
      <c r="K136">
        <v>7188.25</v>
      </c>
      <c r="L136">
        <v>2875.3</v>
      </c>
      <c r="M136">
        <v>38816.550000000003</v>
      </c>
      <c r="N136">
        <v>0.89</v>
      </c>
    </row>
    <row r="137" spans="1:14" x14ac:dyDescent="0.25">
      <c r="A137">
        <v>2009</v>
      </c>
      <c r="B137" t="s">
        <v>232</v>
      </c>
      <c r="C137" t="s">
        <v>66</v>
      </c>
      <c r="D137" s="22">
        <v>33771</v>
      </c>
      <c r="E137" s="22">
        <v>41591</v>
      </c>
      <c r="F137" t="s">
        <v>94</v>
      </c>
      <c r="G137" t="s">
        <v>78</v>
      </c>
      <c r="H137">
        <v>597590102</v>
      </c>
      <c r="I137">
        <v>1259458270</v>
      </c>
      <c r="J137">
        <v>28807</v>
      </c>
      <c r="K137">
        <v>7201.75</v>
      </c>
      <c r="L137">
        <v>2880.7000000000003</v>
      </c>
      <c r="M137">
        <v>38889.449999999997</v>
      </c>
      <c r="N137">
        <v>0.36</v>
      </c>
    </row>
    <row r="138" spans="1:14" x14ac:dyDescent="0.25">
      <c r="A138">
        <v>7746</v>
      </c>
      <c r="B138" t="s">
        <v>233</v>
      </c>
      <c r="C138" t="s">
        <v>69</v>
      </c>
      <c r="D138" s="22">
        <v>38623</v>
      </c>
      <c r="E138" s="22">
        <v>40629</v>
      </c>
      <c r="F138" t="s">
        <v>94</v>
      </c>
      <c r="G138" t="s">
        <v>935</v>
      </c>
      <c r="H138">
        <v>578688617</v>
      </c>
      <c r="I138">
        <v>1762761877</v>
      </c>
      <c r="J138">
        <v>32892</v>
      </c>
      <c r="K138">
        <v>8223</v>
      </c>
      <c r="L138">
        <v>3289.2000000000003</v>
      </c>
      <c r="M138">
        <v>44404.2</v>
      </c>
      <c r="N138">
        <v>0.35</v>
      </c>
    </row>
    <row r="139" spans="1:14" x14ac:dyDescent="0.25">
      <c r="A139">
        <v>8837</v>
      </c>
      <c r="B139" t="s">
        <v>234</v>
      </c>
      <c r="C139" t="s">
        <v>66</v>
      </c>
      <c r="D139" s="22">
        <v>31168</v>
      </c>
      <c r="E139" s="22">
        <v>43547</v>
      </c>
      <c r="F139" t="s">
        <v>97</v>
      </c>
      <c r="G139" t="s">
        <v>935</v>
      </c>
      <c r="H139">
        <v>580334190</v>
      </c>
      <c r="I139">
        <v>1776589321</v>
      </c>
      <c r="J139">
        <v>37600</v>
      </c>
      <c r="K139">
        <v>9400</v>
      </c>
      <c r="L139">
        <v>3760</v>
      </c>
      <c r="M139">
        <v>50760</v>
      </c>
      <c r="N139">
        <v>0.28000000000000003</v>
      </c>
    </row>
    <row r="140" spans="1:14" x14ac:dyDescent="0.25">
      <c r="A140">
        <v>7217</v>
      </c>
      <c r="B140" t="s">
        <v>235</v>
      </c>
      <c r="C140" t="s">
        <v>66</v>
      </c>
      <c r="D140" s="22">
        <v>25150</v>
      </c>
      <c r="E140" s="22">
        <v>42319</v>
      </c>
      <c r="F140" t="s">
        <v>97</v>
      </c>
      <c r="G140" t="s">
        <v>935</v>
      </c>
      <c r="H140">
        <v>583067177</v>
      </c>
      <c r="I140">
        <v>1419375259</v>
      </c>
      <c r="J140">
        <v>7622</v>
      </c>
      <c r="K140">
        <v>1905.5</v>
      </c>
      <c r="L140">
        <v>762.2</v>
      </c>
      <c r="M140">
        <v>10289.700000000001</v>
      </c>
      <c r="N140">
        <v>0.44</v>
      </c>
    </row>
    <row r="141" spans="1:14" x14ac:dyDescent="0.25">
      <c r="A141">
        <v>5887</v>
      </c>
      <c r="B141" t="s">
        <v>236</v>
      </c>
      <c r="C141" t="s">
        <v>66</v>
      </c>
      <c r="D141" s="22">
        <v>30361</v>
      </c>
      <c r="E141" s="22">
        <v>40876</v>
      </c>
      <c r="F141" t="s">
        <v>100</v>
      </c>
      <c r="G141" t="s">
        <v>935</v>
      </c>
      <c r="H141">
        <v>572232855</v>
      </c>
      <c r="I141">
        <v>1379360608</v>
      </c>
      <c r="J141">
        <v>30684</v>
      </c>
      <c r="K141">
        <v>7671</v>
      </c>
      <c r="L141">
        <v>3068.4</v>
      </c>
      <c r="M141">
        <v>41423.4</v>
      </c>
      <c r="N141">
        <v>0.46</v>
      </c>
    </row>
    <row r="142" spans="1:14" x14ac:dyDescent="0.25">
      <c r="A142">
        <v>1056</v>
      </c>
      <c r="B142" t="s">
        <v>237</v>
      </c>
      <c r="C142" t="s">
        <v>69</v>
      </c>
      <c r="D142" s="22">
        <v>22772</v>
      </c>
      <c r="E142" s="22">
        <v>43959</v>
      </c>
      <c r="F142" t="s">
        <v>102</v>
      </c>
      <c r="G142" t="s">
        <v>935</v>
      </c>
      <c r="H142">
        <v>588684049</v>
      </c>
      <c r="I142">
        <v>1714013649</v>
      </c>
      <c r="J142">
        <v>69428</v>
      </c>
      <c r="K142">
        <v>17357</v>
      </c>
      <c r="L142">
        <v>6942.8</v>
      </c>
      <c r="M142">
        <v>93727.8</v>
      </c>
      <c r="N142">
        <v>0.39</v>
      </c>
    </row>
    <row r="143" spans="1:14" x14ac:dyDescent="0.25">
      <c r="A143">
        <v>8351</v>
      </c>
      <c r="B143" t="s">
        <v>238</v>
      </c>
      <c r="C143" t="s">
        <v>66</v>
      </c>
      <c r="D143" s="22">
        <v>23862</v>
      </c>
      <c r="E143" s="22">
        <v>43788</v>
      </c>
      <c r="F143" t="s">
        <v>102</v>
      </c>
      <c r="G143" t="s">
        <v>935</v>
      </c>
      <c r="H143">
        <v>596445484</v>
      </c>
      <c r="I143">
        <v>1360020931</v>
      </c>
      <c r="J143">
        <v>58364</v>
      </c>
      <c r="K143">
        <v>14591</v>
      </c>
      <c r="L143">
        <v>5836.4000000000005</v>
      </c>
      <c r="M143">
        <v>78791.399999999994</v>
      </c>
      <c r="N143">
        <v>0.84</v>
      </c>
    </row>
    <row r="144" spans="1:14" x14ac:dyDescent="0.25">
      <c r="A144">
        <v>2955</v>
      </c>
      <c r="B144" t="s">
        <v>239</v>
      </c>
      <c r="C144" t="s">
        <v>69</v>
      </c>
      <c r="D144" s="22">
        <v>28807</v>
      </c>
      <c r="E144" s="22">
        <v>43544</v>
      </c>
      <c r="F144" t="s">
        <v>105</v>
      </c>
      <c r="G144" t="s">
        <v>935</v>
      </c>
      <c r="H144">
        <v>580473834</v>
      </c>
      <c r="I144">
        <v>1316077828</v>
      </c>
      <c r="J144">
        <v>62992</v>
      </c>
      <c r="K144">
        <v>15748</v>
      </c>
      <c r="L144">
        <v>6299.2000000000007</v>
      </c>
      <c r="M144">
        <v>85039.2</v>
      </c>
      <c r="N144">
        <v>0.52</v>
      </c>
    </row>
    <row r="145" spans="1:14" x14ac:dyDescent="0.25">
      <c r="A145">
        <v>9597</v>
      </c>
      <c r="B145" t="s">
        <v>240</v>
      </c>
      <c r="C145" t="s">
        <v>66</v>
      </c>
      <c r="D145" s="22">
        <v>25252</v>
      </c>
      <c r="E145" s="22">
        <v>43861</v>
      </c>
      <c r="F145" t="s">
        <v>107</v>
      </c>
      <c r="G145" t="s">
        <v>935</v>
      </c>
      <c r="H145">
        <v>560631872</v>
      </c>
      <c r="I145">
        <v>1292015692</v>
      </c>
      <c r="J145">
        <v>44925</v>
      </c>
      <c r="K145">
        <v>11231.25</v>
      </c>
      <c r="L145">
        <v>4492.5</v>
      </c>
      <c r="M145">
        <v>60648.75</v>
      </c>
      <c r="N145">
        <v>0.3</v>
      </c>
    </row>
    <row r="146" spans="1:14" x14ac:dyDescent="0.25">
      <c r="A146">
        <v>2022</v>
      </c>
      <c r="B146" t="s">
        <v>241</v>
      </c>
      <c r="C146" t="s">
        <v>69</v>
      </c>
      <c r="D146" s="22">
        <v>36773</v>
      </c>
      <c r="E146" s="22">
        <v>43132</v>
      </c>
      <c r="F146" t="s">
        <v>107</v>
      </c>
      <c r="G146" t="s">
        <v>935</v>
      </c>
      <c r="H146">
        <v>586777789</v>
      </c>
      <c r="I146">
        <v>1919974643</v>
      </c>
      <c r="J146">
        <v>18344</v>
      </c>
      <c r="K146">
        <v>4586</v>
      </c>
      <c r="L146">
        <v>1834.4</v>
      </c>
      <c r="M146">
        <v>24764.400000000001</v>
      </c>
      <c r="N146">
        <v>0.95</v>
      </c>
    </row>
    <row r="147" spans="1:14" x14ac:dyDescent="0.25">
      <c r="A147">
        <v>5562</v>
      </c>
      <c r="B147" t="s">
        <v>242</v>
      </c>
      <c r="C147" t="s">
        <v>66</v>
      </c>
      <c r="D147" s="22">
        <v>24788</v>
      </c>
      <c r="E147" s="22">
        <v>42341</v>
      </c>
      <c r="F147" t="s">
        <v>110</v>
      </c>
      <c r="G147" t="s">
        <v>78</v>
      </c>
      <c r="H147">
        <v>573350402</v>
      </c>
      <c r="I147">
        <v>1606332052</v>
      </c>
      <c r="J147">
        <v>61602</v>
      </c>
      <c r="K147">
        <v>15400.5</v>
      </c>
      <c r="L147">
        <v>6160.2000000000007</v>
      </c>
      <c r="M147">
        <v>83162.7</v>
      </c>
      <c r="N147">
        <v>0.87</v>
      </c>
    </row>
    <row r="148" spans="1:14" x14ac:dyDescent="0.25">
      <c r="A148">
        <v>9942</v>
      </c>
      <c r="B148" t="s">
        <v>243</v>
      </c>
      <c r="C148" t="s">
        <v>69</v>
      </c>
      <c r="D148" s="22">
        <v>35195</v>
      </c>
      <c r="E148" s="22">
        <v>42705</v>
      </c>
      <c r="F148" t="s">
        <v>112</v>
      </c>
      <c r="G148" t="s">
        <v>935</v>
      </c>
      <c r="H148">
        <v>560293343</v>
      </c>
      <c r="I148">
        <v>1840080060</v>
      </c>
      <c r="J148">
        <v>68135</v>
      </c>
      <c r="K148">
        <v>17033.75</v>
      </c>
      <c r="L148">
        <v>6813.5</v>
      </c>
      <c r="M148">
        <v>91982.25</v>
      </c>
      <c r="N148">
        <v>0.89</v>
      </c>
    </row>
    <row r="149" spans="1:14" x14ac:dyDescent="0.25">
      <c r="A149">
        <v>6088</v>
      </c>
      <c r="B149" t="s">
        <v>244</v>
      </c>
      <c r="C149" t="s">
        <v>66</v>
      </c>
      <c r="D149" s="22">
        <v>22342</v>
      </c>
      <c r="E149" s="22">
        <v>42163</v>
      </c>
      <c r="F149" t="s">
        <v>112</v>
      </c>
      <c r="G149" t="s">
        <v>935</v>
      </c>
      <c r="H149">
        <v>583173284</v>
      </c>
      <c r="I149">
        <v>1609730971</v>
      </c>
      <c r="J149">
        <v>48060</v>
      </c>
      <c r="K149">
        <v>12015</v>
      </c>
      <c r="L149">
        <v>4806</v>
      </c>
      <c r="M149">
        <v>64881</v>
      </c>
      <c r="N149">
        <v>0.36</v>
      </c>
    </row>
    <row r="150" spans="1:14" x14ac:dyDescent="0.25">
      <c r="A150">
        <v>6264</v>
      </c>
      <c r="B150" t="s">
        <v>245</v>
      </c>
      <c r="C150" t="s">
        <v>69</v>
      </c>
      <c r="D150" s="22">
        <v>27461</v>
      </c>
      <c r="E150" s="22">
        <v>42279</v>
      </c>
      <c r="F150" t="s">
        <v>115</v>
      </c>
      <c r="G150" t="s">
        <v>935</v>
      </c>
      <c r="H150">
        <v>556853960</v>
      </c>
      <c r="I150">
        <v>1309627932</v>
      </c>
      <c r="J150">
        <v>64030</v>
      </c>
      <c r="K150">
        <v>16007.5</v>
      </c>
      <c r="L150">
        <v>6403</v>
      </c>
      <c r="M150">
        <v>86440.5</v>
      </c>
      <c r="N150">
        <v>0.89</v>
      </c>
    </row>
    <row r="151" spans="1:14" x14ac:dyDescent="0.25">
      <c r="A151">
        <v>5587</v>
      </c>
      <c r="B151" t="s">
        <v>246</v>
      </c>
      <c r="C151" t="s">
        <v>66</v>
      </c>
      <c r="D151" s="22">
        <v>39896</v>
      </c>
      <c r="E151" s="22">
        <v>40806</v>
      </c>
      <c r="F151" t="s">
        <v>117</v>
      </c>
      <c r="G151" t="s">
        <v>935</v>
      </c>
      <c r="H151">
        <v>588583332</v>
      </c>
      <c r="I151">
        <v>1389402423</v>
      </c>
      <c r="J151">
        <v>50154</v>
      </c>
      <c r="K151">
        <v>12538.5</v>
      </c>
      <c r="L151">
        <v>5015.4000000000005</v>
      </c>
      <c r="M151">
        <v>67707.899999999994</v>
      </c>
      <c r="N151">
        <v>0.88</v>
      </c>
    </row>
    <row r="152" spans="1:14" x14ac:dyDescent="0.25">
      <c r="A152">
        <v>5851</v>
      </c>
      <c r="B152" t="s">
        <v>247</v>
      </c>
      <c r="C152" t="s">
        <v>66</v>
      </c>
      <c r="D152" s="22">
        <v>38795</v>
      </c>
      <c r="E152" s="22">
        <v>43982</v>
      </c>
      <c r="F152" t="s">
        <v>119</v>
      </c>
      <c r="G152" t="s">
        <v>935</v>
      </c>
      <c r="H152">
        <v>556156899</v>
      </c>
      <c r="I152">
        <v>1473196622</v>
      </c>
      <c r="J152">
        <v>2936</v>
      </c>
      <c r="K152">
        <v>734</v>
      </c>
      <c r="L152">
        <v>293.60000000000002</v>
      </c>
      <c r="M152">
        <v>3963.6</v>
      </c>
      <c r="N152">
        <v>0.31</v>
      </c>
    </row>
    <row r="153" spans="1:14" x14ac:dyDescent="0.25">
      <c r="A153">
        <v>9991</v>
      </c>
      <c r="B153" t="s">
        <v>248</v>
      </c>
      <c r="C153" t="s">
        <v>69</v>
      </c>
      <c r="D153" s="22">
        <v>39288</v>
      </c>
      <c r="E153" s="22">
        <v>40534</v>
      </c>
      <c r="F153" t="s">
        <v>121</v>
      </c>
      <c r="G153" t="s">
        <v>935</v>
      </c>
      <c r="H153">
        <v>599948363</v>
      </c>
      <c r="I153">
        <v>1481222836</v>
      </c>
      <c r="J153">
        <v>8231</v>
      </c>
      <c r="K153">
        <v>2057.75</v>
      </c>
      <c r="L153">
        <v>823.1</v>
      </c>
      <c r="M153">
        <v>11111.85</v>
      </c>
      <c r="N153">
        <v>0.39</v>
      </c>
    </row>
    <row r="154" spans="1:14" x14ac:dyDescent="0.25">
      <c r="A154">
        <v>3068</v>
      </c>
      <c r="B154" t="s">
        <v>249</v>
      </c>
      <c r="C154" t="s">
        <v>66</v>
      </c>
      <c r="D154" s="22">
        <v>23263</v>
      </c>
      <c r="E154" s="22">
        <v>41438</v>
      </c>
      <c r="F154" t="s">
        <v>123</v>
      </c>
      <c r="G154" t="s">
        <v>78</v>
      </c>
      <c r="H154">
        <v>594677536</v>
      </c>
      <c r="I154">
        <v>1619255228</v>
      </c>
      <c r="J154">
        <v>49350</v>
      </c>
      <c r="K154">
        <v>12337.5</v>
      </c>
      <c r="L154">
        <v>4935</v>
      </c>
      <c r="M154">
        <v>66622.5</v>
      </c>
      <c r="N154">
        <v>0.32</v>
      </c>
    </row>
    <row r="155" spans="1:14" x14ac:dyDescent="0.25">
      <c r="A155">
        <v>1364</v>
      </c>
      <c r="B155" t="s">
        <v>250</v>
      </c>
      <c r="C155" t="s">
        <v>66</v>
      </c>
      <c r="D155" s="22">
        <v>40471</v>
      </c>
      <c r="E155" s="22">
        <v>40607</v>
      </c>
      <c r="F155" t="s">
        <v>125</v>
      </c>
      <c r="G155" t="s">
        <v>90</v>
      </c>
      <c r="H155">
        <v>581939552</v>
      </c>
      <c r="I155">
        <v>1290653833</v>
      </c>
      <c r="J155">
        <v>10941</v>
      </c>
      <c r="K155">
        <v>2735.25</v>
      </c>
      <c r="L155">
        <v>1094.1000000000001</v>
      </c>
      <c r="M155">
        <v>14770.35</v>
      </c>
      <c r="N155">
        <v>0.27</v>
      </c>
    </row>
    <row r="156" spans="1:14" x14ac:dyDescent="0.25">
      <c r="A156">
        <v>9900</v>
      </c>
      <c r="B156" t="s">
        <v>251</v>
      </c>
      <c r="C156" t="s">
        <v>69</v>
      </c>
      <c r="D156" s="22">
        <v>37836</v>
      </c>
      <c r="E156" s="22">
        <v>42795</v>
      </c>
      <c r="F156" t="s">
        <v>127</v>
      </c>
      <c r="G156" t="s">
        <v>935</v>
      </c>
      <c r="H156">
        <v>562307670</v>
      </c>
      <c r="I156">
        <v>1569707922</v>
      </c>
      <c r="J156">
        <v>9824</v>
      </c>
      <c r="K156">
        <v>2456</v>
      </c>
      <c r="L156">
        <v>982.40000000000009</v>
      </c>
      <c r="M156">
        <v>13262.4</v>
      </c>
      <c r="N156">
        <v>0.8</v>
      </c>
    </row>
    <row r="157" spans="1:14" x14ac:dyDescent="0.25">
      <c r="A157">
        <v>4349</v>
      </c>
      <c r="B157" t="s">
        <v>252</v>
      </c>
      <c r="C157" t="s">
        <v>66</v>
      </c>
      <c r="D157" s="22">
        <v>40330</v>
      </c>
      <c r="E157" s="22">
        <v>44027</v>
      </c>
      <c r="F157" t="s">
        <v>67</v>
      </c>
      <c r="G157" t="s">
        <v>78</v>
      </c>
      <c r="H157">
        <v>567202711</v>
      </c>
      <c r="I157">
        <v>1513259848</v>
      </c>
      <c r="J157">
        <v>9980</v>
      </c>
      <c r="K157">
        <v>2495</v>
      </c>
      <c r="L157">
        <v>998</v>
      </c>
      <c r="M157">
        <v>13473</v>
      </c>
      <c r="N157">
        <v>0.48</v>
      </c>
    </row>
    <row r="158" spans="1:14" x14ac:dyDescent="0.25">
      <c r="A158">
        <v>2884</v>
      </c>
      <c r="B158" t="s">
        <v>253</v>
      </c>
      <c r="C158" t="s">
        <v>66</v>
      </c>
      <c r="D158" s="22">
        <v>37123</v>
      </c>
      <c r="E158" s="22">
        <v>41059</v>
      </c>
      <c r="F158" t="s">
        <v>70</v>
      </c>
      <c r="G158" t="s">
        <v>935</v>
      </c>
      <c r="H158">
        <v>592788884</v>
      </c>
      <c r="I158">
        <v>1629875775</v>
      </c>
      <c r="J158">
        <v>59528</v>
      </c>
      <c r="K158">
        <v>14882</v>
      </c>
      <c r="L158">
        <v>5952.8</v>
      </c>
      <c r="M158">
        <v>80362.8</v>
      </c>
      <c r="N158">
        <v>0.7</v>
      </c>
    </row>
    <row r="159" spans="1:14" x14ac:dyDescent="0.25">
      <c r="A159">
        <v>1723</v>
      </c>
      <c r="B159" t="s">
        <v>254</v>
      </c>
      <c r="C159" t="s">
        <v>69</v>
      </c>
      <c r="D159" s="22">
        <v>40118</v>
      </c>
      <c r="E159" s="22">
        <v>41961</v>
      </c>
      <c r="F159" t="s">
        <v>73</v>
      </c>
      <c r="G159" t="s">
        <v>81</v>
      </c>
      <c r="H159">
        <v>559410463</v>
      </c>
      <c r="I159">
        <v>1522270178</v>
      </c>
      <c r="J159">
        <v>68274</v>
      </c>
      <c r="K159">
        <v>17068.5</v>
      </c>
      <c r="L159">
        <v>6827.4000000000005</v>
      </c>
      <c r="M159">
        <v>92169.9</v>
      </c>
      <c r="N159">
        <v>0.32</v>
      </c>
    </row>
    <row r="160" spans="1:14" x14ac:dyDescent="0.25">
      <c r="A160">
        <v>6717</v>
      </c>
      <c r="B160" t="s">
        <v>255</v>
      </c>
      <c r="C160" t="s">
        <v>66</v>
      </c>
      <c r="D160" s="22">
        <v>39744</v>
      </c>
      <c r="E160" s="22">
        <v>42342</v>
      </c>
      <c r="F160" t="s">
        <v>73</v>
      </c>
      <c r="G160" t="s">
        <v>935</v>
      </c>
      <c r="H160">
        <v>580495925</v>
      </c>
      <c r="I160">
        <v>1286915837</v>
      </c>
      <c r="J160">
        <v>24448</v>
      </c>
      <c r="K160">
        <v>6112</v>
      </c>
      <c r="L160">
        <v>2444.8000000000002</v>
      </c>
      <c r="M160">
        <v>33004.800000000003</v>
      </c>
      <c r="N160">
        <v>0.27</v>
      </c>
    </row>
    <row r="161" spans="1:14" x14ac:dyDescent="0.25">
      <c r="A161">
        <v>5681</v>
      </c>
      <c r="B161" t="s">
        <v>256</v>
      </c>
      <c r="C161" t="s">
        <v>69</v>
      </c>
      <c r="D161" s="22">
        <v>27654</v>
      </c>
      <c r="E161" s="22">
        <v>44044</v>
      </c>
      <c r="F161" t="s">
        <v>77</v>
      </c>
      <c r="G161" t="s">
        <v>90</v>
      </c>
      <c r="H161">
        <v>598211422</v>
      </c>
      <c r="I161">
        <v>1630486912</v>
      </c>
      <c r="J161">
        <v>21056</v>
      </c>
      <c r="K161">
        <v>5264</v>
      </c>
      <c r="L161">
        <v>2105.6</v>
      </c>
      <c r="M161">
        <v>28425.599999999999</v>
      </c>
      <c r="N161">
        <v>0.35</v>
      </c>
    </row>
    <row r="162" spans="1:14" x14ac:dyDescent="0.25">
      <c r="A162">
        <v>1694</v>
      </c>
      <c r="B162" t="s">
        <v>257</v>
      </c>
      <c r="C162" t="s">
        <v>66</v>
      </c>
      <c r="D162" s="22">
        <v>32175</v>
      </c>
      <c r="E162" s="22">
        <v>44081</v>
      </c>
      <c r="F162" t="s">
        <v>80</v>
      </c>
      <c r="G162" t="s">
        <v>935</v>
      </c>
      <c r="H162">
        <v>567794815</v>
      </c>
      <c r="I162">
        <v>1402168297</v>
      </c>
      <c r="J162">
        <v>52500</v>
      </c>
      <c r="K162">
        <v>13125</v>
      </c>
      <c r="L162">
        <v>5250</v>
      </c>
      <c r="M162">
        <v>70875</v>
      </c>
      <c r="N162">
        <v>0.77</v>
      </c>
    </row>
    <row r="163" spans="1:14" x14ac:dyDescent="0.25">
      <c r="A163">
        <v>5916</v>
      </c>
      <c r="B163" t="s">
        <v>258</v>
      </c>
      <c r="C163" t="s">
        <v>66</v>
      </c>
      <c r="D163" s="22">
        <v>39259</v>
      </c>
      <c r="E163" s="22">
        <v>42213</v>
      </c>
      <c r="F163" t="s">
        <v>83</v>
      </c>
      <c r="G163" t="s">
        <v>935</v>
      </c>
      <c r="H163">
        <v>599162219</v>
      </c>
      <c r="I163">
        <v>1762022021</v>
      </c>
      <c r="J163">
        <v>33220</v>
      </c>
      <c r="K163">
        <v>8305</v>
      </c>
      <c r="L163">
        <v>3322</v>
      </c>
      <c r="M163">
        <v>44847</v>
      </c>
      <c r="N163">
        <v>0.88</v>
      </c>
    </row>
    <row r="164" spans="1:14" x14ac:dyDescent="0.25">
      <c r="A164">
        <v>8662</v>
      </c>
      <c r="B164" t="s">
        <v>259</v>
      </c>
      <c r="C164" t="s">
        <v>66</v>
      </c>
      <c r="D164" s="22">
        <v>37251</v>
      </c>
      <c r="E164" s="22">
        <v>40572</v>
      </c>
      <c r="F164" t="s">
        <v>85</v>
      </c>
      <c r="G164" t="s">
        <v>935</v>
      </c>
      <c r="H164">
        <v>573670213</v>
      </c>
      <c r="I164">
        <v>1793562840</v>
      </c>
      <c r="J164">
        <v>3635</v>
      </c>
      <c r="K164">
        <v>908.75</v>
      </c>
      <c r="L164">
        <v>363.5</v>
      </c>
      <c r="M164">
        <v>4907.25</v>
      </c>
      <c r="N164">
        <v>0.94</v>
      </c>
    </row>
    <row r="165" spans="1:14" x14ac:dyDescent="0.25">
      <c r="A165">
        <v>2991</v>
      </c>
      <c r="B165" t="s">
        <v>260</v>
      </c>
      <c r="C165" t="s">
        <v>69</v>
      </c>
      <c r="D165" s="22">
        <v>33129</v>
      </c>
      <c r="E165" s="22">
        <v>43494</v>
      </c>
      <c r="F165" t="s">
        <v>87</v>
      </c>
      <c r="G165" t="s">
        <v>90</v>
      </c>
      <c r="H165">
        <v>599491786</v>
      </c>
      <c r="I165">
        <v>1941430227</v>
      </c>
      <c r="J165">
        <v>4807</v>
      </c>
      <c r="K165">
        <v>1201.75</v>
      </c>
      <c r="L165">
        <v>480.70000000000005</v>
      </c>
      <c r="M165">
        <v>6489.45</v>
      </c>
      <c r="N165">
        <v>0.72</v>
      </c>
    </row>
    <row r="166" spans="1:14" x14ac:dyDescent="0.25">
      <c r="A166">
        <v>6051</v>
      </c>
      <c r="B166" t="s">
        <v>261</v>
      </c>
      <c r="C166" t="s">
        <v>66</v>
      </c>
      <c r="D166" s="22">
        <v>24011</v>
      </c>
      <c r="E166" s="22">
        <v>43915</v>
      </c>
      <c r="F166" t="s">
        <v>89</v>
      </c>
      <c r="G166" t="s">
        <v>935</v>
      </c>
      <c r="H166">
        <v>597305068</v>
      </c>
      <c r="I166">
        <v>1461419925</v>
      </c>
      <c r="J166">
        <v>18424</v>
      </c>
      <c r="K166">
        <v>4606</v>
      </c>
      <c r="L166">
        <v>1842.4</v>
      </c>
      <c r="M166">
        <v>24872.400000000001</v>
      </c>
      <c r="N166">
        <v>0.27</v>
      </c>
    </row>
    <row r="167" spans="1:14" x14ac:dyDescent="0.25">
      <c r="A167">
        <v>1391</v>
      </c>
      <c r="B167" t="s">
        <v>262</v>
      </c>
      <c r="C167" t="s">
        <v>69</v>
      </c>
      <c r="D167" s="22">
        <v>33735</v>
      </c>
      <c r="E167" s="22">
        <v>41564</v>
      </c>
      <c r="F167" t="s">
        <v>92</v>
      </c>
      <c r="G167" t="s">
        <v>935</v>
      </c>
      <c r="H167">
        <v>574990844</v>
      </c>
      <c r="I167">
        <v>1937515779</v>
      </c>
      <c r="J167">
        <v>27359</v>
      </c>
      <c r="K167">
        <v>6839.75</v>
      </c>
      <c r="L167">
        <v>2735.9</v>
      </c>
      <c r="M167">
        <v>36934.65</v>
      </c>
      <c r="N167">
        <v>0.97</v>
      </c>
    </row>
    <row r="168" spans="1:14" x14ac:dyDescent="0.25">
      <c r="A168">
        <v>7994</v>
      </c>
      <c r="B168" t="s">
        <v>263</v>
      </c>
      <c r="C168" t="s">
        <v>66</v>
      </c>
      <c r="D168" s="22">
        <v>36688</v>
      </c>
      <c r="E168" s="22">
        <v>43648</v>
      </c>
      <c r="F168" t="s">
        <v>94</v>
      </c>
      <c r="G168" t="s">
        <v>935</v>
      </c>
      <c r="H168">
        <v>564237916</v>
      </c>
      <c r="I168">
        <v>1593983417</v>
      </c>
      <c r="J168">
        <v>11918</v>
      </c>
      <c r="K168">
        <v>2979.5</v>
      </c>
      <c r="L168">
        <v>1191.8</v>
      </c>
      <c r="M168">
        <v>16089.3</v>
      </c>
      <c r="N168">
        <v>0.68</v>
      </c>
    </row>
    <row r="169" spans="1:14" x14ac:dyDescent="0.25">
      <c r="A169">
        <v>7627</v>
      </c>
      <c r="B169" t="s">
        <v>264</v>
      </c>
      <c r="C169" t="s">
        <v>69</v>
      </c>
      <c r="D169" s="22">
        <v>37347</v>
      </c>
      <c r="E169" s="22">
        <v>41022</v>
      </c>
      <c r="F169" t="s">
        <v>94</v>
      </c>
      <c r="G169" t="s">
        <v>90</v>
      </c>
      <c r="H169">
        <v>574087851</v>
      </c>
      <c r="I169">
        <v>1368892081</v>
      </c>
      <c r="J169">
        <v>59763</v>
      </c>
      <c r="K169">
        <v>14940.75</v>
      </c>
      <c r="L169">
        <v>5976.3</v>
      </c>
      <c r="M169">
        <v>80680.05</v>
      </c>
      <c r="N169">
        <v>0.6</v>
      </c>
    </row>
    <row r="170" spans="1:14" x14ac:dyDescent="0.25">
      <c r="A170">
        <v>7566</v>
      </c>
      <c r="B170" t="s">
        <v>265</v>
      </c>
      <c r="C170" t="s">
        <v>66</v>
      </c>
      <c r="D170" s="22">
        <v>35337</v>
      </c>
      <c r="E170" s="22">
        <v>40655</v>
      </c>
      <c r="F170" t="s">
        <v>97</v>
      </c>
      <c r="G170" t="s">
        <v>935</v>
      </c>
      <c r="H170">
        <v>564324299</v>
      </c>
      <c r="I170">
        <v>1684933308</v>
      </c>
      <c r="J170">
        <v>22702</v>
      </c>
      <c r="K170">
        <v>5675.5</v>
      </c>
      <c r="L170">
        <v>2270.2000000000003</v>
      </c>
      <c r="M170">
        <v>30647.7</v>
      </c>
      <c r="N170">
        <v>0.79</v>
      </c>
    </row>
    <row r="171" spans="1:14" x14ac:dyDescent="0.25">
      <c r="A171">
        <v>7077</v>
      </c>
      <c r="B171" t="s">
        <v>266</v>
      </c>
      <c r="C171" t="s">
        <v>66</v>
      </c>
      <c r="D171" s="22">
        <v>38347</v>
      </c>
      <c r="E171" s="22">
        <v>42648</v>
      </c>
      <c r="F171" t="s">
        <v>97</v>
      </c>
      <c r="G171" t="s">
        <v>81</v>
      </c>
      <c r="H171">
        <v>565491815</v>
      </c>
      <c r="I171">
        <v>1148066463</v>
      </c>
      <c r="J171">
        <v>13088</v>
      </c>
      <c r="K171">
        <v>3272</v>
      </c>
      <c r="L171">
        <v>1308.8000000000002</v>
      </c>
      <c r="M171">
        <v>17668.8</v>
      </c>
      <c r="N171">
        <v>0.4</v>
      </c>
    </row>
    <row r="172" spans="1:14" x14ac:dyDescent="0.25">
      <c r="A172">
        <v>2258</v>
      </c>
      <c r="B172" t="s">
        <v>267</v>
      </c>
      <c r="C172" t="s">
        <v>69</v>
      </c>
      <c r="D172" s="22">
        <v>28781</v>
      </c>
      <c r="E172" s="22">
        <v>41619</v>
      </c>
      <c r="F172" t="s">
        <v>100</v>
      </c>
      <c r="G172" t="s">
        <v>935</v>
      </c>
      <c r="H172">
        <v>582880764</v>
      </c>
      <c r="I172">
        <v>1740978838</v>
      </c>
      <c r="J172">
        <v>16306</v>
      </c>
      <c r="K172">
        <v>4076.5</v>
      </c>
      <c r="L172">
        <v>1630.6000000000001</v>
      </c>
      <c r="M172">
        <v>22013.1</v>
      </c>
      <c r="N172">
        <v>0.77</v>
      </c>
    </row>
    <row r="173" spans="1:14" x14ac:dyDescent="0.25">
      <c r="A173">
        <v>3496</v>
      </c>
      <c r="B173" t="s">
        <v>268</v>
      </c>
      <c r="C173" t="s">
        <v>69</v>
      </c>
      <c r="D173" s="22">
        <v>38929</v>
      </c>
      <c r="E173" s="22">
        <v>42819</v>
      </c>
      <c r="F173" t="s">
        <v>102</v>
      </c>
      <c r="G173" t="s">
        <v>78</v>
      </c>
      <c r="H173">
        <v>571090856</v>
      </c>
      <c r="I173">
        <v>1939258466</v>
      </c>
      <c r="J173">
        <v>37036</v>
      </c>
      <c r="K173">
        <v>9259</v>
      </c>
      <c r="L173">
        <v>3703.6000000000004</v>
      </c>
      <c r="M173">
        <v>49998.6</v>
      </c>
      <c r="N173">
        <v>0.83</v>
      </c>
    </row>
    <row r="174" spans="1:14" x14ac:dyDescent="0.25">
      <c r="A174">
        <v>9901</v>
      </c>
      <c r="B174" t="s">
        <v>269</v>
      </c>
      <c r="C174" t="s">
        <v>66</v>
      </c>
      <c r="D174" s="22">
        <v>35596</v>
      </c>
      <c r="E174" s="22">
        <v>40460</v>
      </c>
      <c r="F174" t="s">
        <v>102</v>
      </c>
      <c r="G174" t="s">
        <v>935</v>
      </c>
      <c r="H174">
        <v>557329276</v>
      </c>
      <c r="I174">
        <v>1374823290</v>
      </c>
      <c r="J174">
        <v>27611</v>
      </c>
      <c r="K174">
        <v>6902.75</v>
      </c>
      <c r="L174">
        <v>2761.1000000000004</v>
      </c>
      <c r="M174">
        <v>37274.85</v>
      </c>
      <c r="N174">
        <v>0.76</v>
      </c>
    </row>
    <row r="175" spans="1:14" x14ac:dyDescent="0.25">
      <c r="A175">
        <v>2566</v>
      </c>
      <c r="B175" t="s">
        <v>270</v>
      </c>
      <c r="C175" t="s">
        <v>66</v>
      </c>
      <c r="D175" s="22">
        <v>39502</v>
      </c>
      <c r="E175" s="22">
        <v>42619</v>
      </c>
      <c r="F175" t="s">
        <v>105</v>
      </c>
      <c r="G175" t="s">
        <v>90</v>
      </c>
      <c r="H175">
        <v>595646902</v>
      </c>
      <c r="I175">
        <v>1502143351</v>
      </c>
      <c r="J175">
        <v>23994</v>
      </c>
      <c r="K175">
        <v>5998.5</v>
      </c>
      <c r="L175">
        <v>2399.4</v>
      </c>
      <c r="M175">
        <v>32391.9</v>
      </c>
      <c r="N175">
        <v>0.48</v>
      </c>
    </row>
    <row r="176" spans="1:14" x14ac:dyDescent="0.25">
      <c r="A176">
        <v>3358</v>
      </c>
      <c r="B176" t="s">
        <v>271</v>
      </c>
      <c r="C176" t="s">
        <v>66</v>
      </c>
      <c r="D176" s="22">
        <v>39675</v>
      </c>
      <c r="E176" s="22">
        <v>42120</v>
      </c>
      <c r="F176" t="s">
        <v>107</v>
      </c>
      <c r="G176" t="s">
        <v>78</v>
      </c>
      <c r="H176">
        <v>572607058</v>
      </c>
      <c r="I176">
        <v>1590484732</v>
      </c>
      <c r="J176">
        <v>37253</v>
      </c>
      <c r="K176">
        <v>9313.25</v>
      </c>
      <c r="L176">
        <v>3725.3</v>
      </c>
      <c r="M176">
        <v>50291.55</v>
      </c>
      <c r="N176">
        <v>0.54</v>
      </c>
    </row>
    <row r="177" spans="1:14" x14ac:dyDescent="0.25">
      <c r="A177">
        <v>3213</v>
      </c>
      <c r="B177" t="s">
        <v>272</v>
      </c>
      <c r="C177" t="s">
        <v>66</v>
      </c>
      <c r="D177" s="22">
        <v>38946</v>
      </c>
      <c r="E177" s="22">
        <v>41203</v>
      </c>
      <c r="F177" t="s">
        <v>107</v>
      </c>
      <c r="G177" t="s">
        <v>935</v>
      </c>
      <c r="H177">
        <v>562181461</v>
      </c>
      <c r="I177">
        <v>1629749995</v>
      </c>
      <c r="J177">
        <v>32258</v>
      </c>
      <c r="K177">
        <v>8064.5</v>
      </c>
      <c r="L177">
        <v>3225.8</v>
      </c>
      <c r="M177">
        <v>43548.3</v>
      </c>
      <c r="N177">
        <v>0.54</v>
      </c>
    </row>
    <row r="178" spans="1:14" x14ac:dyDescent="0.25">
      <c r="A178">
        <v>6853</v>
      </c>
      <c r="B178" t="s">
        <v>273</v>
      </c>
      <c r="C178" t="s">
        <v>66</v>
      </c>
      <c r="D178" s="22">
        <v>23241</v>
      </c>
      <c r="E178" s="22">
        <v>40314</v>
      </c>
      <c r="F178" t="s">
        <v>110</v>
      </c>
      <c r="G178" t="s">
        <v>935</v>
      </c>
      <c r="H178">
        <v>592706668</v>
      </c>
      <c r="I178">
        <v>1240519053</v>
      </c>
      <c r="J178">
        <v>23342</v>
      </c>
      <c r="K178">
        <v>5835.5</v>
      </c>
      <c r="L178">
        <v>2334.2000000000003</v>
      </c>
      <c r="M178">
        <v>31511.7</v>
      </c>
      <c r="N178">
        <v>0.76</v>
      </c>
    </row>
    <row r="179" spans="1:14" x14ac:dyDescent="0.25">
      <c r="A179">
        <v>8689</v>
      </c>
      <c r="B179" t="s">
        <v>274</v>
      </c>
      <c r="C179" t="s">
        <v>66</v>
      </c>
      <c r="D179" s="22">
        <v>24821</v>
      </c>
      <c r="E179" s="22">
        <v>43347</v>
      </c>
      <c r="F179" t="s">
        <v>112</v>
      </c>
      <c r="G179" t="s">
        <v>78</v>
      </c>
      <c r="H179">
        <v>569600836</v>
      </c>
      <c r="I179">
        <v>1751670599</v>
      </c>
      <c r="J179">
        <v>57353</v>
      </c>
      <c r="K179">
        <v>14338.25</v>
      </c>
      <c r="L179">
        <v>5735.3</v>
      </c>
      <c r="M179">
        <v>77426.55</v>
      </c>
      <c r="N179">
        <v>0.28000000000000003</v>
      </c>
    </row>
    <row r="180" spans="1:14" x14ac:dyDescent="0.25">
      <c r="A180">
        <v>2879</v>
      </c>
      <c r="B180" t="s">
        <v>275</v>
      </c>
      <c r="C180" t="s">
        <v>66</v>
      </c>
      <c r="D180" s="22">
        <v>22565</v>
      </c>
      <c r="E180" s="22">
        <v>40410</v>
      </c>
      <c r="F180" t="s">
        <v>112</v>
      </c>
      <c r="G180" t="s">
        <v>935</v>
      </c>
      <c r="H180">
        <v>567789200</v>
      </c>
      <c r="I180">
        <v>1758060859</v>
      </c>
      <c r="J180">
        <v>11031</v>
      </c>
      <c r="K180">
        <v>2757.75</v>
      </c>
      <c r="L180">
        <v>1103.1000000000001</v>
      </c>
      <c r="M180">
        <v>14891.85</v>
      </c>
      <c r="N180">
        <v>0.83</v>
      </c>
    </row>
    <row r="181" spans="1:14" x14ac:dyDescent="0.25">
      <c r="A181">
        <v>4624</v>
      </c>
      <c r="B181" t="s">
        <v>276</v>
      </c>
      <c r="C181" t="s">
        <v>66</v>
      </c>
      <c r="D181" s="22">
        <v>39981</v>
      </c>
      <c r="E181" s="22">
        <v>43571</v>
      </c>
      <c r="F181" t="s">
        <v>115</v>
      </c>
      <c r="G181" t="s">
        <v>935</v>
      </c>
      <c r="H181">
        <v>580311357</v>
      </c>
      <c r="I181">
        <v>1380497178</v>
      </c>
      <c r="J181">
        <v>66177</v>
      </c>
      <c r="K181">
        <v>16544.25</v>
      </c>
      <c r="L181">
        <v>6617.7000000000007</v>
      </c>
      <c r="M181">
        <v>89338.95</v>
      </c>
      <c r="N181">
        <v>0.5</v>
      </c>
    </row>
    <row r="182" spans="1:14" x14ac:dyDescent="0.25">
      <c r="A182">
        <v>2770</v>
      </c>
      <c r="B182" t="s">
        <v>277</v>
      </c>
      <c r="C182" t="s">
        <v>66</v>
      </c>
      <c r="D182" s="22">
        <v>29938</v>
      </c>
      <c r="E182" s="22">
        <v>43163</v>
      </c>
      <c r="F182" t="s">
        <v>117</v>
      </c>
      <c r="G182" t="s">
        <v>90</v>
      </c>
      <c r="H182">
        <v>555561382</v>
      </c>
      <c r="I182">
        <v>1928561795</v>
      </c>
      <c r="J182">
        <v>54392</v>
      </c>
      <c r="K182">
        <v>13598</v>
      </c>
      <c r="L182">
        <v>5439.2000000000007</v>
      </c>
      <c r="M182">
        <v>73429.2</v>
      </c>
      <c r="N182">
        <v>0.38</v>
      </c>
    </row>
    <row r="183" spans="1:14" x14ac:dyDescent="0.25">
      <c r="A183">
        <v>1862</v>
      </c>
      <c r="B183" t="s">
        <v>278</v>
      </c>
      <c r="C183" t="s">
        <v>66</v>
      </c>
      <c r="D183" s="22">
        <v>32496</v>
      </c>
      <c r="E183" s="22">
        <v>43840</v>
      </c>
      <c r="F183" t="s">
        <v>119</v>
      </c>
      <c r="G183" t="s">
        <v>935</v>
      </c>
      <c r="H183">
        <v>590333519</v>
      </c>
      <c r="I183">
        <v>1526716541</v>
      </c>
      <c r="J183">
        <v>18614</v>
      </c>
      <c r="K183">
        <v>4653.5</v>
      </c>
      <c r="L183">
        <v>1861.4</v>
      </c>
      <c r="M183">
        <v>25128.9</v>
      </c>
      <c r="N183">
        <v>0.25</v>
      </c>
    </row>
    <row r="184" spans="1:14" x14ac:dyDescent="0.25">
      <c r="A184">
        <v>3679</v>
      </c>
      <c r="B184" t="s">
        <v>279</v>
      </c>
      <c r="C184" t="s">
        <v>66</v>
      </c>
      <c r="D184" s="22">
        <v>25120</v>
      </c>
      <c r="E184" s="22">
        <v>41024</v>
      </c>
      <c r="F184" t="s">
        <v>121</v>
      </c>
      <c r="G184" t="s">
        <v>78</v>
      </c>
      <c r="H184">
        <v>577835160</v>
      </c>
      <c r="I184">
        <v>1703877136</v>
      </c>
      <c r="J184">
        <v>33766</v>
      </c>
      <c r="K184">
        <v>8441.5</v>
      </c>
      <c r="L184">
        <v>3376.6000000000004</v>
      </c>
      <c r="M184">
        <v>45584.1</v>
      </c>
      <c r="N184">
        <v>0.37</v>
      </c>
    </row>
    <row r="185" spans="1:14" x14ac:dyDescent="0.25">
      <c r="A185">
        <v>2815</v>
      </c>
      <c r="B185" t="s">
        <v>280</v>
      </c>
      <c r="C185" t="s">
        <v>66</v>
      </c>
      <c r="D185" s="22">
        <v>31235</v>
      </c>
      <c r="E185" s="22">
        <v>41463</v>
      </c>
      <c r="F185" t="s">
        <v>123</v>
      </c>
      <c r="G185" t="s">
        <v>935</v>
      </c>
      <c r="H185">
        <v>583888729</v>
      </c>
      <c r="I185">
        <v>1525668008</v>
      </c>
      <c r="J185">
        <v>30528</v>
      </c>
      <c r="K185">
        <v>7632</v>
      </c>
      <c r="L185">
        <v>3052.8</v>
      </c>
      <c r="M185">
        <v>41212.800000000003</v>
      </c>
      <c r="N185">
        <v>0.32</v>
      </c>
    </row>
    <row r="186" spans="1:14" x14ac:dyDescent="0.25">
      <c r="A186">
        <v>3168</v>
      </c>
      <c r="B186" t="s">
        <v>281</v>
      </c>
      <c r="C186" t="s">
        <v>66</v>
      </c>
      <c r="D186" s="22">
        <v>33258</v>
      </c>
      <c r="E186" s="22">
        <v>42646</v>
      </c>
      <c r="F186" t="s">
        <v>125</v>
      </c>
      <c r="G186" t="s">
        <v>935</v>
      </c>
      <c r="H186">
        <v>588192622</v>
      </c>
      <c r="I186">
        <v>1221433810</v>
      </c>
      <c r="J186">
        <v>61499</v>
      </c>
      <c r="K186">
        <v>15374.75</v>
      </c>
      <c r="L186">
        <v>6149.9000000000005</v>
      </c>
      <c r="M186">
        <v>83023.649999999994</v>
      </c>
      <c r="N186">
        <v>0.69</v>
      </c>
    </row>
    <row r="187" spans="1:14" x14ac:dyDescent="0.25">
      <c r="A187">
        <v>3515</v>
      </c>
      <c r="B187" t="s">
        <v>282</v>
      </c>
      <c r="C187" t="s">
        <v>66</v>
      </c>
      <c r="D187" s="22">
        <v>24677</v>
      </c>
      <c r="E187" s="22">
        <v>40671</v>
      </c>
      <c r="F187" t="s">
        <v>127</v>
      </c>
      <c r="G187" t="s">
        <v>935</v>
      </c>
      <c r="H187">
        <v>561102307</v>
      </c>
      <c r="I187">
        <v>1316807583</v>
      </c>
      <c r="J187">
        <v>11309</v>
      </c>
      <c r="K187">
        <v>2827.25</v>
      </c>
      <c r="L187">
        <v>1130.9000000000001</v>
      </c>
      <c r="M187">
        <v>15267.15</v>
      </c>
      <c r="N187">
        <v>0.56999999999999995</v>
      </c>
    </row>
    <row r="188" spans="1:14" x14ac:dyDescent="0.25">
      <c r="A188">
        <v>5471</v>
      </c>
      <c r="B188" t="s">
        <v>283</v>
      </c>
      <c r="C188" t="s">
        <v>66</v>
      </c>
      <c r="D188" s="22">
        <v>35480</v>
      </c>
      <c r="E188" s="22">
        <v>41157</v>
      </c>
      <c r="F188" t="s">
        <v>67</v>
      </c>
      <c r="G188" t="s">
        <v>935</v>
      </c>
      <c r="H188">
        <v>577944485</v>
      </c>
      <c r="I188">
        <v>1410350086</v>
      </c>
      <c r="J188">
        <v>63623</v>
      </c>
      <c r="K188">
        <v>15905.75</v>
      </c>
      <c r="L188">
        <v>6362.3</v>
      </c>
      <c r="M188">
        <v>85891.05</v>
      </c>
      <c r="N188">
        <v>0.54</v>
      </c>
    </row>
    <row r="189" spans="1:14" x14ac:dyDescent="0.25">
      <c r="A189">
        <v>1819</v>
      </c>
      <c r="B189" t="s">
        <v>284</v>
      </c>
      <c r="C189" t="s">
        <v>66</v>
      </c>
      <c r="D189" s="22">
        <v>36906</v>
      </c>
      <c r="E189" s="22">
        <v>40325</v>
      </c>
      <c r="F189" t="s">
        <v>70</v>
      </c>
      <c r="G189" t="s">
        <v>78</v>
      </c>
      <c r="H189">
        <v>575616779</v>
      </c>
      <c r="I189">
        <v>1770130911</v>
      </c>
      <c r="J189">
        <v>43264</v>
      </c>
      <c r="K189">
        <v>10816</v>
      </c>
      <c r="L189">
        <v>4326.4000000000005</v>
      </c>
      <c r="M189">
        <v>58406.400000000001</v>
      </c>
      <c r="N189">
        <v>0.53</v>
      </c>
    </row>
    <row r="190" spans="1:14" x14ac:dyDescent="0.25">
      <c r="A190">
        <v>5118</v>
      </c>
      <c r="B190" t="s">
        <v>285</v>
      </c>
      <c r="C190" t="s">
        <v>66</v>
      </c>
      <c r="D190" s="22">
        <v>35557</v>
      </c>
      <c r="E190" s="22">
        <v>41374</v>
      </c>
      <c r="F190" t="s">
        <v>73</v>
      </c>
      <c r="G190" t="s">
        <v>935</v>
      </c>
      <c r="H190">
        <v>556397972</v>
      </c>
      <c r="I190">
        <v>1592396812</v>
      </c>
      <c r="J190">
        <v>26567</v>
      </c>
      <c r="K190">
        <v>6641.75</v>
      </c>
      <c r="L190">
        <v>2656.7000000000003</v>
      </c>
      <c r="M190">
        <v>35865.449999999997</v>
      </c>
      <c r="N190">
        <v>0.81</v>
      </c>
    </row>
    <row r="191" spans="1:14" x14ac:dyDescent="0.25">
      <c r="A191">
        <v>2245</v>
      </c>
      <c r="B191" t="s">
        <v>286</v>
      </c>
      <c r="C191" t="s">
        <v>66</v>
      </c>
      <c r="D191" s="22">
        <v>22734</v>
      </c>
      <c r="E191" s="22">
        <v>42987</v>
      </c>
      <c r="F191" t="s">
        <v>73</v>
      </c>
      <c r="G191" t="s">
        <v>935</v>
      </c>
      <c r="H191">
        <v>577860011</v>
      </c>
      <c r="I191">
        <v>1778702883</v>
      </c>
      <c r="J191">
        <v>51589</v>
      </c>
      <c r="K191">
        <v>12897.25</v>
      </c>
      <c r="L191">
        <v>5158.9000000000005</v>
      </c>
      <c r="M191">
        <v>69645.149999999994</v>
      </c>
      <c r="N191">
        <v>0.57999999999999996</v>
      </c>
    </row>
    <row r="192" spans="1:14" x14ac:dyDescent="0.25">
      <c r="A192">
        <v>8330</v>
      </c>
      <c r="B192" t="s">
        <v>287</v>
      </c>
      <c r="C192" t="s">
        <v>69</v>
      </c>
      <c r="D192" s="22">
        <v>27432</v>
      </c>
      <c r="E192" s="22">
        <v>43818</v>
      </c>
      <c r="F192" t="s">
        <v>77</v>
      </c>
      <c r="G192" t="s">
        <v>935</v>
      </c>
      <c r="H192">
        <v>586058327</v>
      </c>
      <c r="I192">
        <v>1951393340</v>
      </c>
      <c r="J192">
        <v>64655</v>
      </c>
      <c r="K192">
        <v>16163.75</v>
      </c>
      <c r="L192">
        <v>6465.5</v>
      </c>
      <c r="M192">
        <v>87284.25</v>
      </c>
      <c r="N192">
        <v>0.81</v>
      </c>
    </row>
    <row r="193" spans="1:14" x14ac:dyDescent="0.25">
      <c r="A193">
        <v>2123</v>
      </c>
      <c r="B193" t="s">
        <v>288</v>
      </c>
      <c r="C193" t="s">
        <v>66</v>
      </c>
      <c r="D193" s="22">
        <v>36846</v>
      </c>
      <c r="E193" s="22">
        <v>42062</v>
      </c>
      <c r="F193" t="s">
        <v>80</v>
      </c>
      <c r="G193" t="s">
        <v>935</v>
      </c>
      <c r="H193">
        <v>585292135</v>
      </c>
      <c r="I193">
        <v>1386663532</v>
      </c>
      <c r="J193">
        <v>44041</v>
      </c>
      <c r="K193">
        <v>11010.25</v>
      </c>
      <c r="L193">
        <v>4404.1000000000004</v>
      </c>
      <c r="M193">
        <v>59455.35</v>
      </c>
      <c r="N193">
        <v>0.55000000000000004</v>
      </c>
    </row>
    <row r="194" spans="1:14" x14ac:dyDescent="0.25">
      <c r="A194">
        <v>5079</v>
      </c>
      <c r="B194" t="s">
        <v>289</v>
      </c>
      <c r="C194" t="s">
        <v>66</v>
      </c>
      <c r="D194" s="22">
        <v>39478</v>
      </c>
      <c r="E194" s="22">
        <v>41630</v>
      </c>
      <c r="F194" t="s">
        <v>83</v>
      </c>
      <c r="G194" t="s">
        <v>935</v>
      </c>
      <c r="H194">
        <v>583205280</v>
      </c>
      <c r="I194">
        <v>1253157829</v>
      </c>
      <c r="J194">
        <v>24967</v>
      </c>
      <c r="K194">
        <v>6241.75</v>
      </c>
      <c r="L194">
        <v>2496.7000000000003</v>
      </c>
      <c r="M194">
        <v>33705.449999999997</v>
      </c>
      <c r="N194">
        <v>0.46</v>
      </c>
    </row>
    <row r="195" spans="1:14" x14ac:dyDescent="0.25">
      <c r="A195">
        <v>5347</v>
      </c>
      <c r="B195" t="s">
        <v>290</v>
      </c>
      <c r="C195" t="s">
        <v>66</v>
      </c>
      <c r="D195" s="22">
        <v>36191</v>
      </c>
      <c r="E195" s="22">
        <v>41507</v>
      </c>
      <c r="F195" t="s">
        <v>85</v>
      </c>
      <c r="G195" t="s">
        <v>78</v>
      </c>
      <c r="H195">
        <v>577881264</v>
      </c>
      <c r="I195">
        <v>1420815056</v>
      </c>
      <c r="J195">
        <v>26437</v>
      </c>
      <c r="K195">
        <v>6609.25</v>
      </c>
      <c r="L195">
        <v>2643.7000000000003</v>
      </c>
      <c r="M195">
        <v>35689.949999999997</v>
      </c>
      <c r="N195">
        <v>0.85</v>
      </c>
    </row>
    <row r="196" spans="1:14" x14ac:dyDescent="0.25">
      <c r="A196">
        <v>1710</v>
      </c>
      <c r="B196" t="s">
        <v>291</v>
      </c>
      <c r="C196" t="s">
        <v>66</v>
      </c>
      <c r="D196" s="22">
        <v>34397</v>
      </c>
      <c r="E196" s="22">
        <v>41933</v>
      </c>
      <c r="F196" t="s">
        <v>87</v>
      </c>
      <c r="G196" t="s">
        <v>935</v>
      </c>
      <c r="H196">
        <v>569219935</v>
      </c>
      <c r="I196">
        <v>1548163773</v>
      </c>
      <c r="J196">
        <v>26375</v>
      </c>
      <c r="K196">
        <v>6593.75</v>
      </c>
      <c r="L196">
        <v>2637.5</v>
      </c>
      <c r="M196">
        <v>35606.25</v>
      </c>
      <c r="N196">
        <v>0.92</v>
      </c>
    </row>
    <row r="197" spans="1:14" x14ac:dyDescent="0.25">
      <c r="A197">
        <v>5287</v>
      </c>
      <c r="B197" t="s">
        <v>292</v>
      </c>
      <c r="C197" t="s">
        <v>66</v>
      </c>
      <c r="D197" s="22">
        <v>33264</v>
      </c>
      <c r="E197" s="22">
        <v>41520</v>
      </c>
      <c r="F197" t="s">
        <v>89</v>
      </c>
      <c r="G197" t="s">
        <v>90</v>
      </c>
      <c r="H197">
        <v>565846192</v>
      </c>
      <c r="I197">
        <v>1066472244</v>
      </c>
      <c r="J197">
        <v>61622</v>
      </c>
      <c r="K197">
        <v>15405.5</v>
      </c>
      <c r="L197">
        <v>6162.2000000000007</v>
      </c>
      <c r="M197">
        <v>83189.7</v>
      </c>
      <c r="N197">
        <v>0.34</v>
      </c>
    </row>
    <row r="198" spans="1:14" x14ac:dyDescent="0.25">
      <c r="A198">
        <v>8978</v>
      </c>
      <c r="B198" t="s">
        <v>293</v>
      </c>
      <c r="C198" t="s">
        <v>66</v>
      </c>
      <c r="D198" s="22">
        <v>27796</v>
      </c>
      <c r="E198" s="22">
        <v>40280</v>
      </c>
      <c r="F198" t="s">
        <v>92</v>
      </c>
      <c r="G198" t="s">
        <v>935</v>
      </c>
      <c r="H198">
        <v>593139214</v>
      </c>
      <c r="I198">
        <v>1904657510</v>
      </c>
      <c r="J198">
        <v>19914</v>
      </c>
      <c r="K198">
        <v>4978.5</v>
      </c>
      <c r="L198">
        <v>1991.4</v>
      </c>
      <c r="M198">
        <v>26883.9</v>
      </c>
      <c r="N198">
        <v>0.92</v>
      </c>
    </row>
    <row r="199" spans="1:14" x14ac:dyDescent="0.25">
      <c r="A199">
        <v>7376</v>
      </c>
      <c r="B199" t="s">
        <v>294</v>
      </c>
      <c r="C199" t="s">
        <v>69</v>
      </c>
      <c r="D199" s="22">
        <v>34133</v>
      </c>
      <c r="E199" s="22">
        <v>40966</v>
      </c>
      <c r="F199" t="s">
        <v>94</v>
      </c>
      <c r="G199" t="s">
        <v>90</v>
      </c>
      <c r="H199">
        <v>573063234</v>
      </c>
      <c r="I199">
        <v>1225044254</v>
      </c>
      <c r="J199">
        <v>31322</v>
      </c>
      <c r="K199">
        <v>7830.5</v>
      </c>
      <c r="L199">
        <v>3132.2000000000003</v>
      </c>
      <c r="M199">
        <v>42284.7</v>
      </c>
      <c r="N199">
        <v>0.82</v>
      </c>
    </row>
    <row r="200" spans="1:14" x14ac:dyDescent="0.25">
      <c r="A200">
        <v>7341</v>
      </c>
      <c r="B200" t="s">
        <v>295</v>
      </c>
      <c r="C200" t="s">
        <v>66</v>
      </c>
      <c r="D200" s="22">
        <v>39918</v>
      </c>
      <c r="E200" s="22">
        <v>43798</v>
      </c>
      <c r="F200" t="s">
        <v>94</v>
      </c>
      <c r="G200" t="s">
        <v>935</v>
      </c>
      <c r="H200">
        <v>598020675</v>
      </c>
      <c r="I200">
        <v>1496808529</v>
      </c>
      <c r="J200">
        <v>48282</v>
      </c>
      <c r="K200">
        <v>12070.5</v>
      </c>
      <c r="L200">
        <v>4828.2</v>
      </c>
      <c r="M200">
        <v>65180.7</v>
      </c>
      <c r="N200">
        <v>0.71</v>
      </c>
    </row>
    <row r="201" spans="1:14" x14ac:dyDescent="0.25">
      <c r="A201">
        <v>6628</v>
      </c>
      <c r="B201" t="s">
        <v>296</v>
      </c>
      <c r="C201" t="s">
        <v>66</v>
      </c>
      <c r="D201" s="22">
        <v>21941</v>
      </c>
      <c r="E201" s="22">
        <v>41386</v>
      </c>
      <c r="F201" t="s">
        <v>97</v>
      </c>
      <c r="G201" t="s">
        <v>935</v>
      </c>
      <c r="H201">
        <v>573374569</v>
      </c>
      <c r="I201">
        <v>1234490872</v>
      </c>
      <c r="J201">
        <v>69647</v>
      </c>
      <c r="K201">
        <v>17411.75</v>
      </c>
      <c r="L201">
        <v>6964.7000000000007</v>
      </c>
      <c r="M201">
        <v>94023.45</v>
      </c>
      <c r="N201">
        <v>0.65</v>
      </c>
    </row>
    <row r="202" spans="1:14" x14ac:dyDescent="0.25">
      <c r="A202">
        <v>7106</v>
      </c>
      <c r="B202" t="s">
        <v>297</v>
      </c>
      <c r="C202" t="s">
        <v>66</v>
      </c>
      <c r="D202" s="22">
        <v>30749</v>
      </c>
      <c r="E202" s="22">
        <v>43290</v>
      </c>
      <c r="F202" t="s">
        <v>97</v>
      </c>
      <c r="G202" t="s">
        <v>935</v>
      </c>
      <c r="H202">
        <v>574740918</v>
      </c>
      <c r="I202">
        <v>1718084602</v>
      </c>
      <c r="J202">
        <v>59055</v>
      </c>
      <c r="K202">
        <v>14763.75</v>
      </c>
      <c r="L202">
        <v>5905.5</v>
      </c>
      <c r="M202">
        <v>79724.25</v>
      </c>
      <c r="N202">
        <v>0.38</v>
      </c>
    </row>
    <row r="203" spans="1:14" x14ac:dyDescent="0.25">
      <c r="A203">
        <v>5804</v>
      </c>
      <c r="B203" t="s">
        <v>298</v>
      </c>
      <c r="C203" t="s">
        <v>69</v>
      </c>
      <c r="D203" s="22">
        <v>27549</v>
      </c>
      <c r="E203" s="22">
        <v>40322</v>
      </c>
      <c r="F203" t="s">
        <v>100</v>
      </c>
      <c r="G203" t="s">
        <v>935</v>
      </c>
      <c r="H203">
        <v>562694660</v>
      </c>
      <c r="I203">
        <v>1684192636</v>
      </c>
      <c r="J203">
        <v>31724</v>
      </c>
      <c r="K203">
        <v>7931</v>
      </c>
      <c r="L203">
        <v>3172.4</v>
      </c>
      <c r="M203">
        <v>42827.4</v>
      </c>
      <c r="N203">
        <v>0.81</v>
      </c>
    </row>
    <row r="204" spans="1:14" x14ac:dyDescent="0.25">
      <c r="A204">
        <v>8202</v>
      </c>
      <c r="B204" t="s">
        <v>299</v>
      </c>
      <c r="C204" t="s">
        <v>66</v>
      </c>
      <c r="D204" s="22">
        <v>31797</v>
      </c>
      <c r="E204" s="22">
        <v>40985</v>
      </c>
      <c r="F204" t="s">
        <v>102</v>
      </c>
      <c r="G204" t="s">
        <v>78</v>
      </c>
      <c r="H204">
        <v>572365432</v>
      </c>
      <c r="I204">
        <v>1638895682</v>
      </c>
      <c r="J204">
        <v>14161</v>
      </c>
      <c r="K204">
        <v>3540.25</v>
      </c>
      <c r="L204">
        <v>1416.1000000000001</v>
      </c>
      <c r="M204">
        <v>19117.349999999999</v>
      </c>
      <c r="N204">
        <v>0.71</v>
      </c>
    </row>
    <row r="205" spans="1:14" x14ac:dyDescent="0.25">
      <c r="A205">
        <v>6418</v>
      </c>
      <c r="B205" t="s">
        <v>300</v>
      </c>
      <c r="C205" t="s">
        <v>66</v>
      </c>
      <c r="D205" s="22">
        <v>26234</v>
      </c>
      <c r="E205" s="22">
        <v>43232</v>
      </c>
      <c r="F205" t="s">
        <v>102</v>
      </c>
      <c r="G205" t="s">
        <v>81</v>
      </c>
      <c r="H205">
        <v>587966218</v>
      </c>
      <c r="I205">
        <v>1434422502</v>
      </c>
      <c r="J205">
        <v>12780</v>
      </c>
      <c r="K205">
        <v>3195</v>
      </c>
      <c r="L205">
        <v>1278</v>
      </c>
      <c r="M205">
        <v>17253</v>
      </c>
      <c r="N205">
        <v>0.97</v>
      </c>
    </row>
    <row r="206" spans="1:14" x14ac:dyDescent="0.25">
      <c r="A206">
        <v>8548</v>
      </c>
      <c r="B206" t="s">
        <v>301</v>
      </c>
      <c r="C206" t="s">
        <v>69</v>
      </c>
      <c r="D206" s="22">
        <v>35280</v>
      </c>
      <c r="E206" s="22">
        <v>40802</v>
      </c>
      <c r="F206" t="s">
        <v>105</v>
      </c>
      <c r="G206" t="s">
        <v>935</v>
      </c>
      <c r="H206">
        <v>592997759</v>
      </c>
      <c r="I206">
        <v>1230572198</v>
      </c>
      <c r="J206">
        <v>62705</v>
      </c>
      <c r="K206">
        <v>15676.25</v>
      </c>
      <c r="L206">
        <v>6270.5</v>
      </c>
      <c r="M206">
        <v>84651.75</v>
      </c>
      <c r="N206">
        <v>0.91</v>
      </c>
    </row>
    <row r="207" spans="1:14" x14ac:dyDescent="0.25">
      <c r="A207">
        <v>8727</v>
      </c>
      <c r="B207" t="s">
        <v>302</v>
      </c>
      <c r="C207" t="s">
        <v>66</v>
      </c>
      <c r="D207" s="22">
        <v>33053</v>
      </c>
      <c r="E207" s="22">
        <v>43169</v>
      </c>
      <c r="F207" t="s">
        <v>107</v>
      </c>
      <c r="G207" t="s">
        <v>935</v>
      </c>
      <c r="H207">
        <v>590238808</v>
      </c>
      <c r="I207">
        <v>1756178984</v>
      </c>
      <c r="J207">
        <v>2386</v>
      </c>
      <c r="K207">
        <v>596.5</v>
      </c>
      <c r="L207">
        <v>238.60000000000002</v>
      </c>
      <c r="M207">
        <v>3221.1</v>
      </c>
      <c r="N207">
        <v>0.98</v>
      </c>
    </row>
    <row r="208" spans="1:14" x14ac:dyDescent="0.25">
      <c r="A208">
        <v>7270</v>
      </c>
      <c r="B208" t="s">
        <v>303</v>
      </c>
      <c r="C208" t="s">
        <v>66</v>
      </c>
      <c r="D208" s="22">
        <v>27218</v>
      </c>
      <c r="E208" s="22">
        <v>41905</v>
      </c>
      <c r="F208" t="s">
        <v>107</v>
      </c>
      <c r="G208" t="s">
        <v>935</v>
      </c>
      <c r="H208">
        <v>566372152</v>
      </c>
      <c r="I208">
        <v>1404491095</v>
      </c>
      <c r="J208">
        <v>2945</v>
      </c>
      <c r="K208">
        <v>736.25</v>
      </c>
      <c r="L208">
        <v>294.5</v>
      </c>
      <c r="M208">
        <v>3975.75</v>
      </c>
      <c r="N208">
        <v>0.25</v>
      </c>
    </row>
    <row r="209" spans="1:14" x14ac:dyDescent="0.25">
      <c r="A209">
        <v>1508</v>
      </c>
      <c r="B209" t="s">
        <v>304</v>
      </c>
      <c r="C209" t="s">
        <v>66</v>
      </c>
      <c r="D209" s="22">
        <v>40202</v>
      </c>
      <c r="E209" s="22">
        <v>42571</v>
      </c>
      <c r="F209" t="s">
        <v>110</v>
      </c>
      <c r="G209" t="s">
        <v>90</v>
      </c>
      <c r="H209">
        <v>588357223</v>
      </c>
      <c r="I209">
        <v>1534961946</v>
      </c>
      <c r="J209">
        <v>58408</v>
      </c>
      <c r="K209">
        <v>14602</v>
      </c>
      <c r="L209">
        <v>5840.8</v>
      </c>
      <c r="M209">
        <v>78850.8</v>
      </c>
      <c r="N209">
        <v>0.33</v>
      </c>
    </row>
    <row r="210" spans="1:14" x14ac:dyDescent="0.25">
      <c r="A210">
        <v>6911</v>
      </c>
      <c r="B210" t="s">
        <v>305</v>
      </c>
      <c r="C210" t="s">
        <v>69</v>
      </c>
      <c r="D210" s="22">
        <v>24676</v>
      </c>
      <c r="E210" s="22">
        <v>42193</v>
      </c>
      <c r="F210" t="s">
        <v>112</v>
      </c>
      <c r="G210" t="s">
        <v>935</v>
      </c>
      <c r="H210">
        <v>582901469</v>
      </c>
      <c r="I210">
        <v>1790547264</v>
      </c>
      <c r="J210">
        <v>44745</v>
      </c>
      <c r="K210">
        <v>11186.25</v>
      </c>
      <c r="L210">
        <v>4474.5</v>
      </c>
      <c r="M210">
        <v>60405.75</v>
      </c>
      <c r="N210">
        <v>0.39</v>
      </c>
    </row>
    <row r="211" spans="1:14" x14ac:dyDescent="0.25">
      <c r="A211">
        <v>3586</v>
      </c>
      <c r="B211" t="s">
        <v>306</v>
      </c>
      <c r="C211" t="s">
        <v>66</v>
      </c>
      <c r="D211" s="22">
        <v>36445</v>
      </c>
      <c r="E211" s="22">
        <v>43309</v>
      </c>
      <c r="F211" t="s">
        <v>112</v>
      </c>
      <c r="G211" t="s">
        <v>935</v>
      </c>
      <c r="H211">
        <v>566706202</v>
      </c>
      <c r="I211">
        <v>1277619577</v>
      </c>
      <c r="J211">
        <v>61720</v>
      </c>
      <c r="K211">
        <v>15430</v>
      </c>
      <c r="L211">
        <v>6172</v>
      </c>
      <c r="M211">
        <v>83322</v>
      </c>
      <c r="N211">
        <v>0.8</v>
      </c>
    </row>
    <row r="212" spans="1:14" x14ac:dyDescent="0.25">
      <c r="A212">
        <v>6275</v>
      </c>
      <c r="B212" t="s">
        <v>307</v>
      </c>
      <c r="C212" t="s">
        <v>69</v>
      </c>
      <c r="D212" s="22">
        <v>36601</v>
      </c>
      <c r="E212" s="22">
        <v>42001</v>
      </c>
      <c r="F212" t="s">
        <v>115</v>
      </c>
      <c r="G212" t="s">
        <v>935</v>
      </c>
      <c r="H212">
        <v>579145996</v>
      </c>
      <c r="I212">
        <v>1342519476</v>
      </c>
      <c r="J212">
        <v>44430</v>
      </c>
      <c r="K212">
        <v>11107.5</v>
      </c>
      <c r="L212">
        <v>4443</v>
      </c>
      <c r="M212">
        <v>59980.5</v>
      </c>
      <c r="N212">
        <v>0.65</v>
      </c>
    </row>
    <row r="213" spans="1:14" x14ac:dyDescent="0.25">
      <c r="A213">
        <v>1760</v>
      </c>
      <c r="B213" t="s">
        <v>308</v>
      </c>
      <c r="C213" t="s">
        <v>66</v>
      </c>
      <c r="D213" s="22">
        <v>34005</v>
      </c>
      <c r="E213" s="22">
        <v>40781</v>
      </c>
      <c r="F213" t="s">
        <v>117</v>
      </c>
      <c r="G213" t="s">
        <v>78</v>
      </c>
      <c r="H213">
        <v>585629241</v>
      </c>
      <c r="I213">
        <v>1533090193</v>
      </c>
      <c r="J213">
        <v>32248</v>
      </c>
      <c r="K213">
        <v>8062</v>
      </c>
      <c r="L213">
        <v>3224.8</v>
      </c>
      <c r="M213">
        <v>43534.8</v>
      </c>
      <c r="N213">
        <v>0.57999999999999996</v>
      </c>
    </row>
    <row r="214" spans="1:14" x14ac:dyDescent="0.25">
      <c r="A214">
        <v>1912</v>
      </c>
      <c r="B214" t="s">
        <v>309</v>
      </c>
      <c r="C214" t="s">
        <v>66</v>
      </c>
      <c r="D214" s="22">
        <v>23390</v>
      </c>
      <c r="E214" s="22">
        <v>41824</v>
      </c>
      <c r="F214" t="s">
        <v>119</v>
      </c>
      <c r="G214" t="s">
        <v>935</v>
      </c>
      <c r="H214">
        <v>577712454</v>
      </c>
      <c r="I214">
        <v>1325550476</v>
      </c>
      <c r="J214">
        <v>39659</v>
      </c>
      <c r="K214">
        <v>9914.75</v>
      </c>
      <c r="L214">
        <v>3965.9</v>
      </c>
      <c r="M214">
        <v>53539.65</v>
      </c>
      <c r="N214">
        <v>0.57999999999999996</v>
      </c>
    </row>
    <row r="215" spans="1:14" x14ac:dyDescent="0.25">
      <c r="A215">
        <v>6891</v>
      </c>
      <c r="B215" t="s">
        <v>310</v>
      </c>
      <c r="C215" t="s">
        <v>66</v>
      </c>
      <c r="D215" s="22">
        <v>38408</v>
      </c>
      <c r="E215" s="22">
        <v>42782</v>
      </c>
      <c r="F215" t="s">
        <v>121</v>
      </c>
      <c r="G215" t="s">
        <v>90</v>
      </c>
      <c r="H215">
        <v>575771121</v>
      </c>
      <c r="I215">
        <v>1866373089</v>
      </c>
      <c r="J215">
        <v>44031</v>
      </c>
      <c r="K215">
        <v>11007.75</v>
      </c>
      <c r="L215">
        <v>4403.1000000000004</v>
      </c>
      <c r="M215">
        <v>59441.85</v>
      </c>
      <c r="N215">
        <v>0.35</v>
      </c>
    </row>
    <row r="216" spans="1:14" x14ac:dyDescent="0.25">
      <c r="A216">
        <v>7133</v>
      </c>
      <c r="B216" t="s">
        <v>311</v>
      </c>
      <c r="C216" t="s">
        <v>66</v>
      </c>
      <c r="D216" s="22">
        <v>32369</v>
      </c>
      <c r="E216" s="22">
        <v>40634</v>
      </c>
      <c r="F216" t="s">
        <v>123</v>
      </c>
      <c r="G216" t="s">
        <v>90</v>
      </c>
      <c r="H216">
        <v>563802107</v>
      </c>
      <c r="I216">
        <v>1529698879</v>
      </c>
      <c r="J216">
        <v>25725</v>
      </c>
      <c r="K216">
        <v>6431.25</v>
      </c>
      <c r="L216">
        <v>2572.5</v>
      </c>
      <c r="M216">
        <v>34728.75</v>
      </c>
      <c r="N216">
        <v>0.75</v>
      </c>
    </row>
    <row r="217" spans="1:14" x14ac:dyDescent="0.25">
      <c r="A217">
        <v>5274</v>
      </c>
      <c r="B217" t="s">
        <v>312</v>
      </c>
      <c r="C217" t="s">
        <v>66</v>
      </c>
      <c r="D217" s="22">
        <v>39538</v>
      </c>
      <c r="E217" s="22">
        <v>42938</v>
      </c>
      <c r="F217" t="s">
        <v>125</v>
      </c>
      <c r="G217" t="s">
        <v>935</v>
      </c>
      <c r="H217">
        <v>564290122</v>
      </c>
      <c r="I217">
        <v>1656280386</v>
      </c>
      <c r="J217">
        <v>26648</v>
      </c>
      <c r="K217">
        <v>6662</v>
      </c>
      <c r="L217">
        <v>2664.8</v>
      </c>
      <c r="M217">
        <v>35974.800000000003</v>
      </c>
      <c r="N217">
        <v>0.28000000000000003</v>
      </c>
    </row>
    <row r="218" spans="1:14" x14ac:dyDescent="0.25">
      <c r="A218">
        <v>6420</v>
      </c>
      <c r="B218" t="s">
        <v>313</v>
      </c>
      <c r="C218" t="s">
        <v>66</v>
      </c>
      <c r="D218" s="22">
        <v>39099</v>
      </c>
      <c r="E218" s="22">
        <v>42228</v>
      </c>
      <c r="F218" t="s">
        <v>127</v>
      </c>
      <c r="G218" t="s">
        <v>935</v>
      </c>
      <c r="H218">
        <v>570201626</v>
      </c>
      <c r="I218">
        <v>1942986774</v>
      </c>
      <c r="J218">
        <v>8404</v>
      </c>
      <c r="K218">
        <v>2101</v>
      </c>
      <c r="L218">
        <v>840.40000000000009</v>
      </c>
      <c r="M218">
        <v>11345.4</v>
      </c>
      <c r="N218">
        <v>0.42</v>
      </c>
    </row>
    <row r="219" spans="1:14" x14ac:dyDescent="0.25">
      <c r="A219">
        <v>6348</v>
      </c>
      <c r="B219" t="s">
        <v>314</v>
      </c>
      <c r="C219" t="s">
        <v>66</v>
      </c>
      <c r="D219" s="22">
        <v>25552</v>
      </c>
      <c r="E219" s="22">
        <v>42963</v>
      </c>
      <c r="F219" t="s">
        <v>67</v>
      </c>
      <c r="G219" t="s">
        <v>935</v>
      </c>
      <c r="H219">
        <v>569713651</v>
      </c>
      <c r="I219">
        <v>1706469689</v>
      </c>
      <c r="J219">
        <v>14212</v>
      </c>
      <c r="K219">
        <v>3553</v>
      </c>
      <c r="L219">
        <v>1421.2</v>
      </c>
      <c r="M219">
        <v>19186.2</v>
      </c>
      <c r="N219">
        <v>0.36</v>
      </c>
    </row>
    <row r="220" spans="1:14" x14ac:dyDescent="0.25">
      <c r="A220">
        <v>5540</v>
      </c>
      <c r="B220" t="s">
        <v>315</v>
      </c>
      <c r="C220" t="s">
        <v>66</v>
      </c>
      <c r="D220" s="22">
        <v>25241</v>
      </c>
      <c r="E220" s="22">
        <v>43590</v>
      </c>
      <c r="F220" t="s">
        <v>70</v>
      </c>
      <c r="G220" t="s">
        <v>935</v>
      </c>
      <c r="H220">
        <v>574686715</v>
      </c>
      <c r="I220">
        <v>1139693386</v>
      </c>
      <c r="J220">
        <v>40579</v>
      </c>
      <c r="K220">
        <v>10144.75</v>
      </c>
      <c r="L220">
        <v>4057.9</v>
      </c>
      <c r="M220">
        <v>54781.65</v>
      </c>
      <c r="N220">
        <v>0.34</v>
      </c>
    </row>
    <row r="221" spans="1:14" x14ac:dyDescent="0.25">
      <c r="A221">
        <v>6979</v>
      </c>
      <c r="B221" t="s">
        <v>316</v>
      </c>
      <c r="C221" t="s">
        <v>66</v>
      </c>
      <c r="D221" s="22">
        <v>29373</v>
      </c>
      <c r="E221" s="22">
        <v>42659</v>
      </c>
      <c r="F221" t="s">
        <v>73</v>
      </c>
      <c r="G221" t="s">
        <v>935</v>
      </c>
      <c r="H221">
        <v>575674347</v>
      </c>
      <c r="I221">
        <v>1485258971</v>
      </c>
      <c r="J221">
        <v>25213</v>
      </c>
      <c r="K221">
        <v>6303.25</v>
      </c>
      <c r="L221">
        <v>2521.3000000000002</v>
      </c>
      <c r="M221">
        <v>34037.550000000003</v>
      </c>
      <c r="N221">
        <v>0.92</v>
      </c>
    </row>
    <row r="222" spans="1:14" x14ac:dyDescent="0.25">
      <c r="A222">
        <v>7795</v>
      </c>
      <c r="B222" t="s">
        <v>317</v>
      </c>
      <c r="C222" t="s">
        <v>66</v>
      </c>
      <c r="D222" s="22">
        <v>37078</v>
      </c>
      <c r="E222" s="22">
        <v>40724</v>
      </c>
      <c r="F222" t="s">
        <v>73</v>
      </c>
      <c r="G222" t="s">
        <v>78</v>
      </c>
      <c r="H222">
        <v>598959836</v>
      </c>
      <c r="I222">
        <v>1670613999</v>
      </c>
      <c r="J222">
        <v>34423</v>
      </c>
      <c r="K222">
        <v>8605.75</v>
      </c>
      <c r="L222">
        <v>3442.3</v>
      </c>
      <c r="M222">
        <v>46471.05</v>
      </c>
      <c r="N222">
        <v>0.91</v>
      </c>
    </row>
    <row r="223" spans="1:14" x14ac:dyDescent="0.25">
      <c r="A223">
        <v>6975</v>
      </c>
      <c r="B223" t="s">
        <v>318</v>
      </c>
      <c r="C223" t="s">
        <v>66</v>
      </c>
      <c r="D223" s="22">
        <v>22175</v>
      </c>
      <c r="E223" s="22">
        <v>40482</v>
      </c>
      <c r="F223" t="s">
        <v>77</v>
      </c>
      <c r="G223" t="s">
        <v>935</v>
      </c>
      <c r="H223">
        <v>581365113</v>
      </c>
      <c r="I223">
        <v>1517418364</v>
      </c>
      <c r="J223">
        <v>53534</v>
      </c>
      <c r="K223">
        <v>13383.5</v>
      </c>
      <c r="L223">
        <v>5353.4000000000005</v>
      </c>
      <c r="M223">
        <v>72270.899999999994</v>
      </c>
      <c r="N223">
        <v>0.31</v>
      </c>
    </row>
    <row r="224" spans="1:14" x14ac:dyDescent="0.25">
      <c r="A224">
        <v>4489</v>
      </c>
      <c r="B224" t="s">
        <v>319</v>
      </c>
      <c r="C224" t="s">
        <v>66</v>
      </c>
      <c r="D224" s="22">
        <v>32076</v>
      </c>
      <c r="E224" s="22">
        <v>41947</v>
      </c>
      <c r="F224" t="s">
        <v>80</v>
      </c>
      <c r="G224" t="s">
        <v>78</v>
      </c>
      <c r="H224">
        <v>588315864</v>
      </c>
      <c r="I224">
        <v>1515577660</v>
      </c>
      <c r="J224">
        <v>3595</v>
      </c>
      <c r="K224">
        <v>898.75</v>
      </c>
      <c r="L224">
        <v>359.5</v>
      </c>
      <c r="M224">
        <v>4853.25</v>
      </c>
      <c r="N224">
        <v>0.97</v>
      </c>
    </row>
    <row r="225" spans="1:14" x14ac:dyDescent="0.25">
      <c r="A225">
        <v>1409</v>
      </c>
      <c r="B225" t="s">
        <v>320</v>
      </c>
      <c r="C225" t="s">
        <v>66</v>
      </c>
      <c r="D225" s="22">
        <v>33365</v>
      </c>
      <c r="E225" s="22">
        <v>42255</v>
      </c>
      <c r="F225" t="s">
        <v>83</v>
      </c>
      <c r="G225" t="s">
        <v>935</v>
      </c>
      <c r="H225">
        <v>568112390</v>
      </c>
      <c r="I225">
        <v>1843472868</v>
      </c>
      <c r="J225">
        <v>43867</v>
      </c>
      <c r="K225">
        <v>10966.75</v>
      </c>
      <c r="L225">
        <v>4386.7</v>
      </c>
      <c r="M225">
        <v>59220.45</v>
      </c>
      <c r="N225">
        <v>0.38</v>
      </c>
    </row>
    <row r="226" spans="1:14" x14ac:dyDescent="0.25">
      <c r="A226">
        <v>2541</v>
      </c>
      <c r="B226" t="s">
        <v>321</v>
      </c>
      <c r="C226" t="s">
        <v>66</v>
      </c>
      <c r="D226" s="22">
        <v>27481</v>
      </c>
      <c r="E226" s="22">
        <v>43753</v>
      </c>
      <c r="F226" t="s">
        <v>85</v>
      </c>
      <c r="G226" t="s">
        <v>935</v>
      </c>
      <c r="H226">
        <v>598116699</v>
      </c>
      <c r="I226">
        <v>1142516141</v>
      </c>
      <c r="J226">
        <v>7997</v>
      </c>
      <c r="K226">
        <v>1999.25</v>
      </c>
      <c r="L226">
        <v>799.7</v>
      </c>
      <c r="M226">
        <v>10795.95</v>
      </c>
      <c r="N226">
        <v>0.54</v>
      </c>
    </row>
    <row r="227" spans="1:14" x14ac:dyDescent="0.25">
      <c r="A227">
        <v>6544</v>
      </c>
      <c r="B227" t="s">
        <v>322</v>
      </c>
      <c r="C227" t="s">
        <v>69</v>
      </c>
      <c r="D227" s="22">
        <v>26053</v>
      </c>
      <c r="E227" s="22">
        <v>44107</v>
      </c>
      <c r="F227" t="s">
        <v>87</v>
      </c>
      <c r="G227" t="s">
        <v>935</v>
      </c>
      <c r="H227">
        <v>590349025</v>
      </c>
      <c r="I227">
        <v>1190370384</v>
      </c>
      <c r="J227">
        <v>4948</v>
      </c>
      <c r="K227">
        <v>1237</v>
      </c>
      <c r="L227">
        <v>494.8</v>
      </c>
      <c r="M227">
        <v>6679.8</v>
      </c>
      <c r="N227">
        <v>0.88</v>
      </c>
    </row>
    <row r="228" spans="1:14" x14ac:dyDescent="0.25">
      <c r="A228">
        <v>1874</v>
      </c>
      <c r="B228" t="s">
        <v>323</v>
      </c>
      <c r="C228" t="s">
        <v>66</v>
      </c>
      <c r="D228" s="22">
        <v>40652</v>
      </c>
      <c r="E228" s="22">
        <v>41077</v>
      </c>
      <c r="F228" t="s">
        <v>89</v>
      </c>
      <c r="G228" t="s">
        <v>935</v>
      </c>
      <c r="H228">
        <v>567173710</v>
      </c>
      <c r="I228">
        <v>1740094875</v>
      </c>
      <c r="J228">
        <v>34345</v>
      </c>
      <c r="K228">
        <v>8586.25</v>
      </c>
      <c r="L228">
        <v>3434.5</v>
      </c>
      <c r="M228">
        <v>46365.75</v>
      </c>
      <c r="N228">
        <v>0.27</v>
      </c>
    </row>
    <row r="229" spans="1:14" x14ac:dyDescent="0.25">
      <c r="A229">
        <v>7059</v>
      </c>
      <c r="B229" t="s">
        <v>324</v>
      </c>
      <c r="C229" t="s">
        <v>66</v>
      </c>
      <c r="D229" s="22">
        <v>27716</v>
      </c>
      <c r="E229" s="22">
        <v>42401</v>
      </c>
      <c r="F229" t="s">
        <v>92</v>
      </c>
      <c r="G229" t="s">
        <v>935</v>
      </c>
      <c r="H229">
        <v>572712340</v>
      </c>
      <c r="I229">
        <v>1198708125</v>
      </c>
      <c r="J229">
        <v>12525</v>
      </c>
      <c r="K229">
        <v>3131.25</v>
      </c>
      <c r="L229">
        <v>1252.5</v>
      </c>
      <c r="M229">
        <v>16908.75</v>
      </c>
      <c r="N229">
        <v>0.95</v>
      </c>
    </row>
    <row r="230" spans="1:14" x14ac:dyDescent="0.25">
      <c r="A230">
        <v>2181</v>
      </c>
      <c r="B230" t="s">
        <v>325</v>
      </c>
      <c r="C230" t="s">
        <v>69</v>
      </c>
      <c r="D230" s="22">
        <v>31817</v>
      </c>
      <c r="E230" s="22">
        <v>43355</v>
      </c>
      <c r="F230" t="s">
        <v>94</v>
      </c>
      <c r="G230" t="s">
        <v>78</v>
      </c>
      <c r="H230">
        <v>585825666</v>
      </c>
      <c r="I230">
        <v>1590247530</v>
      </c>
      <c r="J230">
        <v>55507</v>
      </c>
      <c r="K230">
        <v>13876.75</v>
      </c>
      <c r="L230">
        <v>5550.7000000000007</v>
      </c>
      <c r="M230">
        <v>74934.45</v>
      </c>
      <c r="N230">
        <v>0.77</v>
      </c>
    </row>
    <row r="231" spans="1:14" x14ac:dyDescent="0.25">
      <c r="A231">
        <v>4609</v>
      </c>
      <c r="B231" t="s">
        <v>326</v>
      </c>
      <c r="C231" t="s">
        <v>66</v>
      </c>
      <c r="D231" s="22">
        <v>35109</v>
      </c>
      <c r="E231" s="22">
        <v>43539</v>
      </c>
      <c r="F231" t="s">
        <v>94</v>
      </c>
      <c r="G231" t="s">
        <v>78</v>
      </c>
      <c r="H231">
        <v>588109848</v>
      </c>
      <c r="I231">
        <v>1259626901</v>
      </c>
      <c r="J231">
        <v>41078</v>
      </c>
      <c r="K231">
        <v>10269.5</v>
      </c>
      <c r="L231">
        <v>4107.8</v>
      </c>
      <c r="M231">
        <v>55455.3</v>
      </c>
      <c r="N231">
        <v>0.89</v>
      </c>
    </row>
    <row r="232" spans="1:14" x14ac:dyDescent="0.25">
      <c r="A232">
        <v>2279</v>
      </c>
      <c r="B232" t="s">
        <v>327</v>
      </c>
      <c r="C232" t="s">
        <v>66</v>
      </c>
      <c r="D232" s="22">
        <v>38833</v>
      </c>
      <c r="E232" s="22">
        <v>42965</v>
      </c>
      <c r="F232" t="s">
        <v>97</v>
      </c>
      <c r="G232" t="s">
        <v>935</v>
      </c>
      <c r="H232">
        <v>582492361</v>
      </c>
      <c r="I232">
        <v>1489141638</v>
      </c>
      <c r="J232">
        <v>32018</v>
      </c>
      <c r="K232">
        <v>8004.5</v>
      </c>
      <c r="L232">
        <v>3201.8</v>
      </c>
      <c r="M232">
        <v>43224.3</v>
      </c>
      <c r="N232">
        <v>0.97</v>
      </c>
    </row>
    <row r="233" spans="1:14" x14ac:dyDescent="0.25">
      <c r="A233">
        <v>8514</v>
      </c>
      <c r="B233" t="s">
        <v>328</v>
      </c>
      <c r="C233" t="s">
        <v>69</v>
      </c>
      <c r="D233" s="22">
        <v>23911</v>
      </c>
      <c r="E233" s="22">
        <v>44113</v>
      </c>
      <c r="F233" t="s">
        <v>97</v>
      </c>
      <c r="G233" t="s">
        <v>935</v>
      </c>
      <c r="H233">
        <v>560870970</v>
      </c>
      <c r="I233">
        <v>1149207899</v>
      </c>
      <c r="J233">
        <v>40445</v>
      </c>
      <c r="K233">
        <v>10111.25</v>
      </c>
      <c r="L233">
        <v>4044.5</v>
      </c>
      <c r="M233">
        <v>54600.75</v>
      </c>
      <c r="N233">
        <v>0.42</v>
      </c>
    </row>
    <row r="234" spans="1:14" x14ac:dyDescent="0.25">
      <c r="A234">
        <v>6033</v>
      </c>
      <c r="B234" t="s">
        <v>329</v>
      </c>
      <c r="C234" t="s">
        <v>66</v>
      </c>
      <c r="D234" s="22">
        <v>25235</v>
      </c>
      <c r="E234" s="22">
        <v>43351</v>
      </c>
      <c r="F234" t="s">
        <v>100</v>
      </c>
      <c r="G234" t="s">
        <v>935</v>
      </c>
      <c r="H234">
        <v>582253046</v>
      </c>
      <c r="I234">
        <v>1353007949</v>
      </c>
      <c r="J234">
        <v>41673</v>
      </c>
      <c r="K234">
        <v>10418.25</v>
      </c>
      <c r="L234">
        <v>4167.3</v>
      </c>
      <c r="M234">
        <v>56258.55</v>
      </c>
      <c r="N234">
        <v>0.25</v>
      </c>
    </row>
    <row r="235" spans="1:14" x14ac:dyDescent="0.25">
      <c r="A235">
        <v>2744</v>
      </c>
      <c r="B235" t="s">
        <v>330</v>
      </c>
      <c r="C235" t="s">
        <v>69</v>
      </c>
      <c r="D235" s="22">
        <v>30613</v>
      </c>
      <c r="E235" s="22">
        <v>40975</v>
      </c>
      <c r="F235" t="s">
        <v>102</v>
      </c>
      <c r="G235" t="s">
        <v>935</v>
      </c>
      <c r="H235">
        <v>578346640</v>
      </c>
      <c r="I235">
        <v>1666129345</v>
      </c>
      <c r="J235">
        <v>65013</v>
      </c>
      <c r="K235">
        <v>16253.25</v>
      </c>
      <c r="L235">
        <v>6501.3</v>
      </c>
      <c r="M235">
        <v>87767.55</v>
      </c>
      <c r="N235">
        <v>0.34</v>
      </c>
    </row>
    <row r="236" spans="1:14" x14ac:dyDescent="0.25">
      <c r="A236">
        <v>4793</v>
      </c>
      <c r="B236" t="s">
        <v>331</v>
      </c>
      <c r="C236" t="s">
        <v>66</v>
      </c>
      <c r="D236" s="22">
        <v>31269</v>
      </c>
      <c r="E236" s="22">
        <v>42717</v>
      </c>
      <c r="F236" t="s">
        <v>102</v>
      </c>
      <c r="G236" t="s">
        <v>78</v>
      </c>
      <c r="H236">
        <v>556638713</v>
      </c>
      <c r="I236">
        <v>1573251963</v>
      </c>
      <c r="J236">
        <v>64313</v>
      </c>
      <c r="K236">
        <v>16078.25</v>
      </c>
      <c r="L236">
        <v>6431.3</v>
      </c>
      <c r="M236">
        <v>86822.55</v>
      </c>
      <c r="N236">
        <v>0.68</v>
      </c>
    </row>
    <row r="237" spans="1:14" x14ac:dyDescent="0.25">
      <c r="A237">
        <v>1823</v>
      </c>
      <c r="B237" t="s">
        <v>332</v>
      </c>
      <c r="C237" t="s">
        <v>66</v>
      </c>
      <c r="D237" s="22">
        <v>40918</v>
      </c>
      <c r="E237" s="22">
        <v>42718</v>
      </c>
      <c r="F237" t="s">
        <v>105</v>
      </c>
      <c r="G237" t="s">
        <v>935</v>
      </c>
      <c r="H237">
        <v>592339542</v>
      </c>
      <c r="I237">
        <v>1145392345</v>
      </c>
      <c r="J237">
        <v>17409</v>
      </c>
      <c r="K237">
        <v>4352.25</v>
      </c>
      <c r="L237">
        <v>1740.9</v>
      </c>
      <c r="M237">
        <v>23502.15</v>
      </c>
      <c r="N237">
        <v>0.6</v>
      </c>
    </row>
    <row r="238" spans="1:14" x14ac:dyDescent="0.25">
      <c r="A238">
        <v>1047</v>
      </c>
      <c r="B238" t="s">
        <v>333</v>
      </c>
      <c r="C238" t="s">
        <v>69</v>
      </c>
      <c r="D238" s="22">
        <v>32129</v>
      </c>
      <c r="E238" s="22">
        <v>41838</v>
      </c>
      <c r="F238" t="s">
        <v>107</v>
      </c>
      <c r="G238" t="s">
        <v>935</v>
      </c>
      <c r="H238">
        <v>573713982</v>
      </c>
      <c r="I238">
        <v>1266780195</v>
      </c>
      <c r="J238">
        <v>47111</v>
      </c>
      <c r="K238">
        <v>11777.75</v>
      </c>
      <c r="L238">
        <v>4711.1000000000004</v>
      </c>
      <c r="M238">
        <v>63599.85</v>
      </c>
      <c r="N238">
        <v>0.28000000000000003</v>
      </c>
    </row>
    <row r="239" spans="1:14" x14ac:dyDescent="0.25">
      <c r="A239">
        <v>6026</v>
      </c>
      <c r="B239" t="s">
        <v>334</v>
      </c>
      <c r="C239" t="s">
        <v>66</v>
      </c>
      <c r="D239" s="22">
        <v>28735</v>
      </c>
      <c r="E239" s="22">
        <v>42132</v>
      </c>
      <c r="F239" t="s">
        <v>107</v>
      </c>
      <c r="G239" t="s">
        <v>935</v>
      </c>
      <c r="H239">
        <v>583856883</v>
      </c>
      <c r="I239">
        <v>1803314378</v>
      </c>
      <c r="J239">
        <v>21849</v>
      </c>
      <c r="K239">
        <v>5462.25</v>
      </c>
      <c r="L239">
        <v>2184.9</v>
      </c>
      <c r="M239">
        <v>29496.15</v>
      </c>
      <c r="N239">
        <v>0.75</v>
      </c>
    </row>
    <row r="240" spans="1:14" x14ac:dyDescent="0.25">
      <c r="A240">
        <v>6100</v>
      </c>
      <c r="B240" t="s">
        <v>335</v>
      </c>
      <c r="C240" t="s">
        <v>66</v>
      </c>
      <c r="D240" s="22">
        <v>28634</v>
      </c>
      <c r="E240" s="22">
        <v>43795</v>
      </c>
      <c r="F240" t="s">
        <v>110</v>
      </c>
      <c r="G240" t="s">
        <v>935</v>
      </c>
      <c r="H240">
        <v>572972343</v>
      </c>
      <c r="I240">
        <v>1102686128</v>
      </c>
      <c r="J240">
        <v>45432</v>
      </c>
      <c r="K240">
        <v>11358</v>
      </c>
      <c r="L240">
        <v>4543.2</v>
      </c>
      <c r="M240">
        <v>61333.2</v>
      </c>
      <c r="N240">
        <v>0.51</v>
      </c>
    </row>
    <row r="241" spans="1:14" x14ac:dyDescent="0.25">
      <c r="A241">
        <v>2158</v>
      </c>
      <c r="B241" t="s">
        <v>336</v>
      </c>
      <c r="C241" t="s">
        <v>69</v>
      </c>
      <c r="D241" s="22">
        <v>35935</v>
      </c>
      <c r="E241" s="22">
        <v>40795</v>
      </c>
      <c r="F241" t="s">
        <v>112</v>
      </c>
      <c r="G241" t="s">
        <v>935</v>
      </c>
      <c r="H241">
        <v>592193343</v>
      </c>
      <c r="I241">
        <v>1648264884</v>
      </c>
      <c r="J241">
        <v>32892</v>
      </c>
      <c r="K241">
        <v>8223</v>
      </c>
      <c r="L241">
        <v>3289.2000000000003</v>
      </c>
      <c r="M241">
        <v>44404.2</v>
      </c>
      <c r="N241">
        <v>0.26</v>
      </c>
    </row>
    <row r="242" spans="1:14" x14ac:dyDescent="0.25">
      <c r="A242">
        <v>4742</v>
      </c>
      <c r="B242" t="s">
        <v>337</v>
      </c>
      <c r="C242" t="s">
        <v>66</v>
      </c>
      <c r="D242" s="22">
        <v>29075</v>
      </c>
      <c r="E242" s="22">
        <v>40784</v>
      </c>
      <c r="F242" t="s">
        <v>112</v>
      </c>
      <c r="G242" t="s">
        <v>935</v>
      </c>
      <c r="H242">
        <v>585217062</v>
      </c>
      <c r="I242">
        <v>1119636200</v>
      </c>
      <c r="J242">
        <v>32522</v>
      </c>
      <c r="K242">
        <v>8130.5</v>
      </c>
      <c r="L242">
        <v>3252.2000000000003</v>
      </c>
      <c r="M242">
        <v>43904.7</v>
      </c>
      <c r="N242">
        <v>0.42</v>
      </c>
    </row>
    <row r="243" spans="1:14" x14ac:dyDescent="0.25">
      <c r="A243">
        <v>5545</v>
      </c>
      <c r="B243" t="s">
        <v>338</v>
      </c>
      <c r="C243" t="s">
        <v>66</v>
      </c>
      <c r="D243" s="22">
        <v>32965</v>
      </c>
      <c r="E243" s="22">
        <v>41107</v>
      </c>
      <c r="F243" t="s">
        <v>115</v>
      </c>
      <c r="G243" t="s">
        <v>935</v>
      </c>
      <c r="H243">
        <v>585658492</v>
      </c>
      <c r="I243">
        <v>1204606771</v>
      </c>
      <c r="J243">
        <v>29844</v>
      </c>
      <c r="K243">
        <v>7461</v>
      </c>
      <c r="L243">
        <v>2984.4</v>
      </c>
      <c r="M243">
        <v>40289.4</v>
      </c>
      <c r="N243">
        <v>0.78</v>
      </c>
    </row>
    <row r="244" spans="1:14" x14ac:dyDescent="0.25">
      <c r="A244">
        <v>9491</v>
      </c>
      <c r="B244" t="s">
        <v>339</v>
      </c>
      <c r="C244" t="s">
        <v>66</v>
      </c>
      <c r="D244" s="22">
        <v>25053</v>
      </c>
      <c r="E244" s="22">
        <v>42546</v>
      </c>
      <c r="F244" t="s">
        <v>117</v>
      </c>
      <c r="G244" t="s">
        <v>935</v>
      </c>
      <c r="H244">
        <v>598682944</v>
      </c>
      <c r="I244">
        <v>1910289382</v>
      </c>
      <c r="J244">
        <v>22426</v>
      </c>
      <c r="K244">
        <v>5606.5</v>
      </c>
      <c r="L244">
        <v>2242.6</v>
      </c>
      <c r="M244">
        <v>30275.1</v>
      </c>
      <c r="N244">
        <v>0.39</v>
      </c>
    </row>
    <row r="245" spans="1:14" x14ac:dyDescent="0.25">
      <c r="A245">
        <v>7818</v>
      </c>
      <c r="B245" t="s">
        <v>340</v>
      </c>
      <c r="C245" t="s">
        <v>66</v>
      </c>
      <c r="D245" s="22">
        <v>38241</v>
      </c>
      <c r="E245" s="22">
        <v>41850</v>
      </c>
      <c r="F245" t="s">
        <v>119</v>
      </c>
      <c r="G245" t="s">
        <v>935</v>
      </c>
      <c r="H245">
        <v>577104923</v>
      </c>
      <c r="I245">
        <v>1384644026</v>
      </c>
      <c r="J245">
        <v>27855</v>
      </c>
      <c r="K245">
        <v>6963.75</v>
      </c>
      <c r="L245">
        <v>2785.5</v>
      </c>
      <c r="M245">
        <v>37604.25</v>
      </c>
      <c r="N245">
        <v>0.64</v>
      </c>
    </row>
    <row r="246" spans="1:14" x14ac:dyDescent="0.25">
      <c r="A246">
        <v>8744</v>
      </c>
      <c r="B246" t="s">
        <v>341</v>
      </c>
      <c r="C246" t="s">
        <v>69</v>
      </c>
      <c r="D246" s="22">
        <v>28021</v>
      </c>
      <c r="E246" s="22">
        <v>43577</v>
      </c>
      <c r="F246" t="s">
        <v>121</v>
      </c>
      <c r="G246" t="s">
        <v>78</v>
      </c>
      <c r="H246">
        <v>567090592</v>
      </c>
      <c r="I246">
        <v>1566659315</v>
      </c>
      <c r="J246">
        <v>44553</v>
      </c>
      <c r="K246">
        <v>11138.25</v>
      </c>
      <c r="L246">
        <v>4455.3</v>
      </c>
      <c r="M246">
        <v>60146.55</v>
      </c>
      <c r="N246">
        <v>0.84</v>
      </c>
    </row>
    <row r="247" spans="1:14" x14ac:dyDescent="0.25">
      <c r="A247">
        <v>3564</v>
      </c>
      <c r="B247" t="s">
        <v>342</v>
      </c>
      <c r="C247" t="s">
        <v>66</v>
      </c>
      <c r="D247" s="22">
        <v>32179</v>
      </c>
      <c r="E247" s="22">
        <v>41411</v>
      </c>
      <c r="F247" t="s">
        <v>123</v>
      </c>
      <c r="G247" t="s">
        <v>935</v>
      </c>
      <c r="H247">
        <v>558107734</v>
      </c>
      <c r="I247">
        <v>1568571740</v>
      </c>
      <c r="J247">
        <v>67419</v>
      </c>
      <c r="K247">
        <v>16854.75</v>
      </c>
      <c r="L247">
        <v>6741.9000000000005</v>
      </c>
      <c r="M247">
        <v>91015.65</v>
      </c>
      <c r="N247">
        <v>0.64</v>
      </c>
    </row>
    <row r="248" spans="1:14" x14ac:dyDescent="0.25">
      <c r="A248">
        <v>6203</v>
      </c>
      <c r="B248" t="s">
        <v>343</v>
      </c>
      <c r="C248" t="s">
        <v>66</v>
      </c>
      <c r="D248" s="22">
        <v>24874</v>
      </c>
      <c r="E248" s="22">
        <v>41472</v>
      </c>
      <c r="F248" t="s">
        <v>125</v>
      </c>
      <c r="G248" t="s">
        <v>935</v>
      </c>
      <c r="H248">
        <v>572412798</v>
      </c>
      <c r="I248">
        <v>1197798502</v>
      </c>
      <c r="J248">
        <v>68188</v>
      </c>
      <c r="K248">
        <v>17047</v>
      </c>
      <c r="L248">
        <v>6818.8</v>
      </c>
      <c r="M248">
        <v>92053.8</v>
      </c>
      <c r="N248">
        <v>0.28999999999999998</v>
      </c>
    </row>
    <row r="249" spans="1:14" x14ac:dyDescent="0.25">
      <c r="A249">
        <v>5917</v>
      </c>
      <c r="B249" t="s">
        <v>344</v>
      </c>
      <c r="C249" t="s">
        <v>66</v>
      </c>
      <c r="D249" s="22">
        <v>30757</v>
      </c>
      <c r="E249" s="22">
        <v>42905</v>
      </c>
      <c r="F249" t="s">
        <v>127</v>
      </c>
      <c r="G249" t="s">
        <v>935</v>
      </c>
      <c r="H249">
        <v>590884784</v>
      </c>
      <c r="I249">
        <v>1075239083</v>
      </c>
      <c r="J249">
        <v>14970</v>
      </c>
      <c r="K249">
        <v>3742.5</v>
      </c>
      <c r="L249">
        <v>1497</v>
      </c>
      <c r="M249">
        <v>20209.5</v>
      </c>
      <c r="N249">
        <v>0.76</v>
      </c>
    </row>
    <row r="250" spans="1:14" x14ac:dyDescent="0.25">
      <c r="A250">
        <v>9617</v>
      </c>
      <c r="B250" t="s">
        <v>345</v>
      </c>
      <c r="C250" t="s">
        <v>66</v>
      </c>
      <c r="D250" s="22">
        <v>22967</v>
      </c>
      <c r="E250" s="22">
        <v>41156</v>
      </c>
      <c r="F250" t="s">
        <v>67</v>
      </c>
      <c r="G250" t="s">
        <v>935</v>
      </c>
      <c r="H250">
        <v>563917467</v>
      </c>
      <c r="I250">
        <v>1928026244</v>
      </c>
      <c r="J250">
        <v>69351</v>
      </c>
      <c r="K250">
        <v>17337.75</v>
      </c>
      <c r="L250">
        <v>6935.1</v>
      </c>
      <c r="M250">
        <v>93623.85</v>
      </c>
      <c r="N250">
        <v>0.56999999999999995</v>
      </c>
    </row>
    <row r="251" spans="1:14" x14ac:dyDescent="0.25">
      <c r="A251">
        <v>3040</v>
      </c>
      <c r="B251" t="s">
        <v>346</v>
      </c>
      <c r="C251" t="s">
        <v>69</v>
      </c>
      <c r="D251" s="22">
        <v>24471</v>
      </c>
      <c r="E251" s="22">
        <v>41784</v>
      </c>
      <c r="F251" t="s">
        <v>70</v>
      </c>
      <c r="G251" t="s">
        <v>935</v>
      </c>
      <c r="H251">
        <v>587572979</v>
      </c>
      <c r="I251">
        <v>1744819189</v>
      </c>
      <c r="J251">
        <v>68757</v>
      </c>
      <c r="K251">
        <v>17189.25</v>
      </c>
      <c r="L251">
        <v>6875.7000000000007</v>
      </c>
      <c r="M251">
        <v>92821.95</v>
      </c>
      <c r="N251">
        <v>0.28000000000000003</v>
      </c>
    </row>
    <row r="252" spans="1:14" x14ac:dyDescent="0.25">
      <c r="A252">
        <v>7311</v>
      </c>
      <c r="B252" t="s">
        <v>347</v>
      </c>
      <c r="C252" t="s">
        <v>66</v>
      </c>
      <c r="D252" s="22">
        <v>27128</v>
      </c>
      <c r="E252" s="22">
        <v>42556</v>
      </c>
      <c r="F252" t="s">
        <v>73</v>
      </c>
      <c r="G252" t="s">
        <v>935</v>
      </c>
      <c r="H252">
        <v>581069170</v>
      </c>
      <c r="I252">
        <v>1617344965</v>
      </c>
      <c r="J252">
        <v>46499</v>
      </c>
      <c r="K252">
        <v>11624.75</v>
      </c>
      <c r="L252">
        <v>4649.9000000000005</v>
      </c>
      <c r="M252">
        <v>62773.65</v>
      </c>
      <c r="N252">
        <v>0.39</v>
      </c>
    </row>
    <row r="253" spans="1:14" x14ac:dyDescent="0.25">
      <c r="A253">
        <v>4225</v>
      </c>
      <c r="B253" t="s">
        <v>348</v>
      </c>
      <c r="C253" t="s">
        <v>66</v>
      </c>
      <c r="D253" s="22">
        <v>35087</v>
      </c>
      <c r="E253" s="22">
        <v>42985</v>
      </c>
      <c r="F253" t="s">
        <v>73</v>
      </c>
      <c r="G253" t="s">
        <v>78</v>
      </c>
      <c r="H253">
        <v>592584268</v>
      </c>
      <c r="I253">
        <v>1783476091</v>
      </c>
      <c r="J253">
        <v>26770</v>
      </c>
      <c r="K253">
        <v>6692.5</v>
      </c>
      <c r="L253">
        <v>2677</v>
      </c>
      <c r="M253">
        <v>36139.5</v>
      </c>
      <c r="N253">
        <v>0.48</v>
      </c>
    </row>
    <row r="254" spans="1:14" x14ac:dyDescent="0.25">
      <c r="A254">
        <v>2979</v>
      </c>
      <c r="B254" t="s">
        <v>349</v>
      </c>
      <c r="C254" t="s">
        <v>69</v>
      </c>
      <c r="D254" s="22">
        <v>29326</v>
      </c>
      <c r="E254" s="22">
        <v>41774</v>
      </c>
      <c r="F254" t="s">
        <v>77</v>
      </c>
      <c r="G254" t="s">
        <v>90</v>
      </c>
      <c r="H254">
        <v>576152043</v>
      </c>
      <c r="I254">
        <v>1605850396</v>
      </c>
      <c r="J254">
        <v>38348</v>
      </c>
      <c r="K254">
        <v>9587</v>
      </c>
      <c r="L254">
        <v>3834.8</v>
      </c>
      <c r="M254">
        <v>51769.8</v>
      </c>
      <c r="N254">
        <v>0.68</v>
      </c>
    </row>
    <row r="255" spans="1:14" x14ac:dyDescent="0.25">
      <c r="A255">
        <v>6205</v>
      </c>
      <c r="B255" t="s">
        <v>350</v>
      </c>
      <c r="C255" t="s">
        <v>66</v>
      </c>
      <c r="D255" s="22">
        <v>40069</v>
      </c>
      <c r="E255" s="22">
        <v>41847</v>
      </c>
      <c r="F255" t="s">
        <v>80</v>
      </c>
      <c r="G255" t="s">
        <v>935</v>
      </c>
      <c r="H255">
        <v>573930568</v>
      </c>
      <c r="I255">
        <v>1565476793</v>
      </c>
      <c r="J255">
        <v>19486</v>
      </c>
      <c r="K255">
        <v>4871.5</v>
      </c>
      <c r="L255">
        <v>1948.6000000000001</v>
      </c>
      <c r="M255">
        <v>26306.1</v>
      </c>
      <c r="N255">
        <v>1</v>
      </c>
    </row>
    <row r="256" spans="1:14" x14ac:dyDescent="0.25">
      <c r="A256">
        <v>7887</v>
      </c>
      <c r="B256" t="s">
        <v>351</v>
      </c>
      <c r="C256" t="s">
        <v>69</v>
      </c>
      <c r="D256" s="22">
        <v>27931</v>
      </c>
      <c r="E256" s="22">
        <v>43922</v>
      </c>
      <c r="F256" t="s">
        <v>83</v>
      </c>
      <c r="G256" t="s">
        <v>78</v>
      </c>
      <c r="H256">
        <v>580304388</v>
      </c>
      <c r="I256">
        <v>1645172474</v>
      </c>
      <c r="J256">
        <v>52337</v>
      </c>
      <c r="K256">
        <v>13084.25</v>
      </c>
      <c r="L256">
        <v>5233.7000000000007</v>
      </c>
      <c r="M256">
        <v>70654.95</v>
      </c>
      <c r="N256">
        <v>0.34</v>
      </c>
    </row>
    <row r="257" spans="1:14" x14ac:dyDescent="0.25">
      <c r="A257">
        <v>7917</v>
      </c>
      <c r="B257" t="s">
        <v>352</v>
      </c>
      <c r="C257" t="s">
        <v>66</v>
      </c>
      <c r="D257" s="22">
        <v>33982</v>
      </c>
      <c r="E257" s="22">
        <v>42218</v>
      </c>
      <c r="F257" t="s">
        <v>85</v>
      </c>
      <c r="G257" t="s">
        <v>935</v>
      </c>
      <c r="H257">
        <v>596679708</v>
      </c>
      <c r="I257">
        <v>1246940729</v>
      </c>
      <c r="J257">
        <v>12864</v>
      </c>
      <c r="K257">
        <v>3216</v>
      </c>
      <c r="L257">
        <v>1286.4000000000001</v>
      </c>
      <c r="M257">
        <v>17366.400000000001</v>
      </c>
      <c r="N257">
        <v>0.88</v>
      </c>
    </row>
    <row r="258" spans="1:14" x14ac:dyDescent="0.25">
      <c r="A258">
        <v>4410</v>
      </c>
      <c r="B258" t="s">
        <v>353</v>
      </c>
      <c r="C258" t="s">
        <v>66</v>
      </c>
      <c r="D258" s="22">
        <v>25738</v>
      </c>
      <c r="E258" s="22">
        <v>44060</v>
      </c>
      <c r="F258" t="s">
        <v>87</v>
      </c>
      <c r="G258" t="s">
        <v>81</v>
      </c>
      <c r="H258">
        <v>590592492</v>
      </c>
      <c r="I258">
        <v>1645425484</v>
      </c>
      <c r="J258">
        <v>12510</v>
      </c>
      <c r="K258">
        <v>3127.5</v>
      </c>
      <c r="L258">
        <v>1251</v>
      </c>
      <c r="M258">
        <v>16888.5</v>
      </c>
      <c r="N258">
        <v>0.27</v>
      </c>
    </row>
    <row r="259" spans="1:14" x14ac:dyDescent="0.25">
      <c r="A259">
        <v>4394</v>
      </c>
      <c r="B259" t="s">
        <v>354</v>
      </c>
      <c r="C259" t="s">
        <v>66</v>
      </c>
      <c r="D259" s="22">
        <v>24388</v>
      </c>
      <c r="E259" s="22">
        <v>42732</v>
      </c>
      <c r="F259" t="s">
        <v>89</v>
      </c>
      <c r="G259" t="s">
        <v>81</v>
      </c>
      <c r="H259">
        <v>564543068</v>
      </c>
      <c r="I259">
        <v>1257606846</v>
      </c>
      <c r="J259">
        <v>67396</v>
      </c>
      <c r="K259">
        <v>16849</v>
      </c>
      <c r="L259">
        <v>6739.6</v>
      </c>
      <c r="M259">
        <v>90984.6</v>
      </c>
      <c r="N259">
        <v>0.8</v>
      </c>
    </row>
    <row r="260" spans="1:14" x14ac:dyDescent="0.25">
      <c r="A260">
        <v>8156</v>
      </c>
      <c r="B260" t="s">
        <v>355</v>
      </c>
      <c r="C260" t="s">
        <v>69</v>
      </c>
      <c r="D260" s="22">
        <v>33992</v>
      </c>
      <c r="E260" s="22">
        <v>40479</v>
      </c>
      <c r="F260" t="s">
        <v>92</v>
      </c>
      <c r="G260" t="s">
        <v>90</v>
      </c>
      <c r="H260">
        <v>569799788</v>
      </c>
      <c r="I260">
        <v>1632517229</v>
      </c>
      <c r="J260">
        <v>44608</v>
      </c>
      <c r="K260">
        <v>11152</v>
      </c>
      <c r="L260">
        <v>4460.8</v>
      </c>
      <c r="M260">
        <v>60220.800000000003</v>
      </c>
      <c r="N260">
        <v>0.59</v>
      </c>
    </row>
    <row r="261" spans="1:14" x14ac:dyDescent="0.25">
      <c r="A261">
        <v>5200</v>
      </c>
      <c r="B261" t="s">
        <v>356</v>
      </c>
      <c r="C261" t="s">
        <v>66</v>
      </c>
      <c r="D261" s="22">
        <v>28662</v>
      </c>
      <c r="E261" s="22">
        <v>43698</v>
      </c>
      <c r="F261" t="s">
        <v>94</v>
      </c>
      <c r="G261" t="s">
        <v>935</v>
      </c>
      <c r="H261">
        <v>562099174</v>
      </c>
      <c r="I261">
        <v>1830287931</v>
      </c>
      <c r="J261">
        <v>60083</v>
      </c>
      <c r="K261">
        <v>15020.75</v>
      </c>
      <c r="L261">
        <v>6008.3</v>
      </c>
      <c r="M261">
        <v>81112.05</v>
      </c>
      <c r="N261">
        <v>0.92</v>
      </c>
    </row>
    <row r="262" spans="1:14" x14ac:dyDescent="0.25">
      <c r="A262">
        <v>8658</v>
      </c>
      <c r="B262" t="s">
        <v>357</v>
      </c>
      <c r="C262" t="s">
        <v>66</v>
      </c>
      <c r="D262" s="22">
        <v>36116</v>
      </c>
      <c r="E262" s="22">
        <v>44155</v>
      </c>
      <c r="F262" t="s">
        <v>94</v>
      </c>
      <c r="G262" t="s">
        <v>81</v>
      </c>
      <c r="H262">
        <v>569225575</v>
      </c>
      <c r="I262">
        <v>1393441145</v>
      </c>
      <c r="J262">
        <v>51433</v>
      </c>
      <c r="K262">
        <v>12858.25</v>
      </c>
      <c r="L262">
        <v>5143.3</v>
      </c>
      <c r="M262">
        <v>69434.55</v>
      </c>
      <c r="N262">
        <v>0.68</v>
      </c>
    </row>
    <row r="263" spans="1:14" x14ac:dyDescent="0.25">
      <c r="A263">
        <v>9595</v>
      </c>
      <c r="B263" t="s">
        <v>358</v>
      </c>
      <c r="C263" t="s">
        <v>66</v>
      </c>
      <c r="D263" s="22">
        <v>32133</v>
      </c>
      <c r="E263" s="22">
        <v>41021</v>
      </c>
      <c r="F263" t="s">
        <v>97</v>
      </c>
      <c r="G263" t="s">
        <v>81</v>
      </c>
      <c r="H263">
        <v>596135925</v>
      </c>
      <c r="I263">
        <v>1654506850</v>
      </c>
      <c r="J263">
        <v>37348</v>
      </c>
      <c r="K263">
        <v>9337</v>
      </c>
      <c r="L263">
        <v>3734.8</v>
      </c>
      <c r="M263">
        <v>50419.8</v>
      </c>
      <c r="N263">
        <v>0.38</v>
      </c>
    </row>
    <row r="264" spans="1:14" x14ac:dyDescent="0.25">
      <c r="A264">
        <v>4619</v>
      </c>
      <c r="B264" t="s">
        <v>359</v>
      </c>
      <c r="C264" t="s">
        <v>66</v>
      </c>
      <c r="D264" s="22">
        <v>21959</v>
      </c>
      <c r="E264" s="22">
        <v>40805</v>
      </c>
      <c r="F264" t="s">
        <v>97</v>
      </c>
      <c r="G264" t="s">
        <v>90</v>
      </c>
      <c r="H264">
        <v>594297383</v>
      </c>
      <c r="I264">
        <v>1384767734</v>
      </c>
      <c r="J264">
        <v>17393</v>
      </c>
      <c r="K264">
        <v>4348.25</v>
      </c>
      <c r="L264">
        <v>1739.3000000000002</v>
      </c>
      <c r="M264">
        <v>23480.55</v>
      </c>
      <c r="N264">
        <v>0.48</v>
      </c>
    </row>
    <row r="265" spans="1:14" x14ac:dyDescent="0.25">
      <c r="A265">
        <v>8985</v>
      </c>
      <c r="B265" t="s">
        <v>360</v>
      </c>
      <c r="C265" t="s">
        <v>66</v>
      </c>
      <c r="D265" s="22">
        <v>39423</v>
      </c>
      <c r="E265" s="22">
        <v>41191</v>
      </c>
      <c r="F265" t="s">
        <v>100</v>
      </c>
      <c r="G265" t="s">
        <v>935</v>
      </c>
      <c r="H265">
        <v>599982790</v>
      </c>
      <c r="I265">
        <v>1254339522</v>
      </c>
      <c r="J265">
        <v>32905</v>
      </c>
      <c r="K265">
        <v>8226.25</v>
      </c>
      <c r="L265">
        <v>3290.5</v>
      </c>
      <c r="M265">
        <v>44421.75</v>
      </c>
      <c r="N265">
        <v>1</v>
      </c>
    </row>
    <row r="266" spans="1:14" x14ac:dyDescent="0.25">
      <c r="A266">
        <v>8974</v>
      </c>
      <c r="B266" t="s">
        <v>361</v>
      </c>
      <c r="C266" t="s">
        <v>66</v>
      </c>
      <c r="D266" s="22">
        <v>39864</v>
      </c>
      <c r="E266" s="22">
        <v>40753</v>
      </c>
      <c r="F266" t="s">
        <v>102</v>
      </c>
      <c r="G266" t="s">
        <v>935</v>
      </c>
      <c r="H266">
        <v>572451731</v>
      </c>
      <c r="I266">
        <v>1647120179</v>
      </c>
      <c r="J266">
        <v>15903</v>
      </c>
      <c r="K266">
        <v>3975.75</v>
      </c>
      <c r="L266">
        <v>1590.3000000000002</v>
      </c>
      <c r="M266">
        <v>21469.05</v>
      </c>
      <c r="N266">
        <v>0.9</v>
      </c>
    </row>
    <row r="267" spans="1:14" x14ac:dyDescent="0.25">
      <c r="A267">
        <v>5529</v>
      </c>
      <c r="B267" t="s">
        <v>362</v>
      </c>
      <c r="C267" t="s">
        <v>66</v>
      </c>
      <c r="D267" s="22">
        <v>25145</v>
      </c>
      <c r="E267" s="22">
        <v>42598</v>
      </c>
      <c r="F267" t="s">
        <v>102</v>
      </c>
      <c r="G267" t="s">
        <v>935</v>
      </c>
      <c r="H267">
        <v>561518248</v>
      </c>
      <c r="I267">
        <v>1561298609</v>
      </c>
      <c r="J267">
        <v>49507</v>
      </c>
      <c r="K267">
        <v>12376.75</v>
      </c>
      <c r="L267">
        <v>4950.7000000000007</v>
      </c>
      <c r="M267">
        <v>66834.45</v>
      </c>
      <c r="N267">
        <v>0.82</v>
      </c>
    </row>
    <row r="268" spans="1:14" x14ac:dyDescent="0.25">
      <c r="A268">
        <v>7951</v>
      </c>
      <c r="B268" t="s">
        <v>363</v>
      </c>
      <c r="C268" t="s">
        <v>66</v>
      </c>
      <c r="D268" s="22">
        <v>33099</v>
      </c>
      <c r="E268" s="22">
        <v>41099</v>
      </c>
      <c r="F268" t="s">
        <v>105</v>
      </c>
      <c r="G268" t="s">
        <v>90</v>
      </c>
      <c r="H268">
        <v>573516209</v>
      </c>
      <c r="I268">
        <v>1726922775</v>
      </c>
      <c r="J268">
        <v>12653</v>
      </c>
      <c r="K268">
        <v>3163.25</v>
      </c>
      <c r="L268">
        <v>1265.3000000000002</v>
      </c>
      <c r="M268">
        <v>17081.55</v>
      </c>
      <c r="N268">
        <v>0.46</v>
      </c>
    </row>
    <row r="269" spans="1:14" x14ac:dyDescent="0.25">
      <c r="A269">
        <v>1054</v>
      </c>
      <c r="B269" t="s">
        <v>364</v>
      </c>
      <c r="C269" t="s">
        <v>66</v>
      </c>
      <c r="D269" s="22">
        <v>26198</v>
      </c>
      <c r="E269" s="22">
        <v>43421</v>
      </c>
      <c r="F269" t="s">
        <v>107</v>
      </c>
      <c r="G269" t="s">
        <v>935</v>
      </c>
      <c r="H269">
        <v>567813362</v>
      </c>
      <c r="I269">
        <v>1697504865</v>
      </c>
      <c r="J269">
        <v>23561</v>
      </c>
      <c r="K269">
        <v>5890.25</v>
      </c>
      <c r="L269">
        <v>2356.1</v>
      </c>
      <c r="M269">
        <v>31807.35</v>
      </c>
      <c r="N269">
        <v>0.74</v>
      </c>
    </row>
    <row r="270" spans="1:14" x14ac:dyDescent="0.25">
      <c r="A270">
        <v>8539</v>
      </c>
      <c r="B270" t="s">
        <v>365</v>
      </c>
      <c r="C270" t="s">
        <v>66</v>
      </c>
      <c r="D270" s="22">
        <v>32414</v>
      </c>
      <c r="E270" s="22">
        <v>41653</v>
      </c>
      <c r="F270" t="s">
        <v>107</v>
      </c>
      <c r="G270" t="s">
        <v>81</v>
      </c>
      <c r="H270">
        <v>581223748</v>
      </c>
      <c r="I270">
        <v>1887822328</v>
      </c>
      <c r="J270">
        <v>33960</v>
      </c>
      <c r="K270">
        <v>8490</v>
      </c>
      <c r="L270">
        <v>3396</v>
      </c>
      <c r="M270">
        <v>45846</v>
      </c>
      <c r="N270">
        <v>0.69</v>
      </c>
    </row>
    <row r="271" spans="1:14" x14ac:dyDescent="0.25">
      <c r="A271">
        <v>3134</v>
      </c>
      <c r="B271" t="s">
        <v>366</v>
      </c>
      <c r="C271" t="s">
        <v>66</v>
      </c>
      <c r="D271" s="22">
        <v>34035</v>
      </c>
      <c r="E271" s="22">
        <v>41156</v>
      </c>
      <c r="F271" t="s">
        <v>110</v>
      </c>
      <c r="G271" t="s">
        <v>935</v>
      </c>
      <c r="H271">
        <v>593058501</v>
      </c>
      <c r="I271">
        <v>1905692903</v>
      </c>
      <c r="J271">
        <v>14196</v>
      </c>
      <c r="K271">
        <v>3549</v>
      </c>
      <c r="L271">
        <v>1419.6000000000001</v>
      </c>
      <c r="M271">
        <v>19164.599999999999</v>
      </c>
      <c r="N271">
        <v>0.32</v>
      </c>
    </row>
    <row r="272" spans="1:14" x14ac:dyDescent="0.25">
      <c r="A272">
        <v>2011</v>
      </c>
      <c r="B272" t="s">
        <v>367</v>
      </c>
      <c r="C272" t="s">
        <v>66</v>
      </c>
      <c r="D272" s="22">
        <v>36856</v>
      </c>
      <c r="E272" s="22">
        <v>40428</v>
      </c>
      <c r="F272" t="s">
        <v>112</v>
      </c>
      <c r="G272" t="s">
        <v>78</v>
      </c>
      <c r="H272">
        <v>563588769</v>
      </c>
      <c r="I272">
        <v>1782273705</v>
      </c>
      <c r="J272">
        <v>68333</v>
      </c>
      <c r="K272">
        <v>17083.25</v>
      </c>
      <c r="L272">
        <v>6833.3</v>
      </c>
      <c r="M272">
        <v>92249.55</v>
      </c>
      <c r="N272">
        <v>0.71</v>
      </c>
    </row>
    <row r="273" spans="1:14" x14ac:dyDescent="0.25">
      <c r="A273">
        <v>8557</v>
      </c>
      <c r="B273" t="s">
        <v>368</v>
      </c>
      <c r="C273" t="s">
        <v>66</v>
      </c>
      <c r="D273" s="22">
        <v>23041</v>
      </c>
      <c r="E273" s="22">
        <v>40228</v>
      </c>
      <c r="F273" t="s">
        <v>112</v>
      </c>
      <c r="G273" t="s">
        <v>935</v>
      </c>
      <c r="H273">
        <v>596429513</v>
      </c>
      <c r="I273">
        <v>1710933988</v>
      </c>
      <c r="J273">
        <v>4419</v>
      </c>
      <c r="K273">
        <v>1104.75</v>
      </c>
      <c r="L273">
        <v>441.90000000000003</v>
      </c>
      <c r="M273">
        <v>5965.65</v>
      </c>
      <c r="N273">
        <v>0.32</v>
      </c>
    </row>
    <row r="274" spans="1:14" x14ac:dyDescent="0.25">
      <c r="A274">
        <v>9869</v>
      </c>
      <c r="B274" t="s">
        <v>369</v>
      </c>
      <c r="C274" t="s">
        <v>66</v>
      </c>
      <c r="D274" s="22">
        <v>26970</v>
      </c>
      <c r="E274" s="22">
        <v>40532</v>
      </c>
      <c r="F274" t="s">
        <v>115</v>
      </c>
      <c r="G274" t="s">
        <v>90</v>
      </c>
      <c r="H274">
        <v>574770006</v>
      </c>
      <c r="I274">
        <v>1810227178</v>
      </c>
      <c r="J274">
        <v>37688</v>
      </c>
      <c r="K274">
        <v>9422</v>
      </c>
      <c r="L274">
        <v>3768.8</v>
      </c>
      <c r="M274">
        <v>50878.8</v>
      </c>
      <c r="N274">
        <v>0.7</v>
      </c>
    </row>
    <row r="275" spans="1:14" x14ac:dyDescent="0.25">
      <c r="A275">
        <v>5710</v>
      </c>
      <c r="B275" t="s">
        <v>370</v>
      </c>
      <c r="C275" t="s">
        <v>66</v>
      </c>
      <c r="D275" s="22">
        <v>40380</v>
      </c>
      <c r="E275" s="22">
        <v>43399</v>
      </c>
      <c r="F275" t="s">
        <v>117</v>
      </c>
      <c r="G275" t="s">
        <v>78</v>
      </c>
      <c r="H275">
        <v>595852629</v>
      </c>
      <c r="I275">
        <v>1902579252</v>
      </c>
      <c r="J275">
        <v>30664</v>
      </c>
      <c r="K275">
        <v>7666</v>
      </c>
      <c r="L275">
        <v>3066.4</v>
      </c>
      <c r="M275">
        <v>41396.400000000001</v>
      </c>
      <c r="N275">
        <v>0.26</v>
      </c>
    </row>
    <row r="276" spans="1:14" x14ac:dyDescent="0.25">
      <c r="A276">
        <v>6778</v>
      </c>
      <c r="B276" t="s">
        <v>371</v>
      </c>
      <c r="C276" t="s">
        <v>66</v>
      </c>
      <c r="D276" s="22">
        <v>29534</v>
      </c>
      <c r="E276" s="22">
        <v>41028</v>
      </c>
      <c r="F276" t="s">
        <v>119</v>
      </c>
      <c r="G276" t="s">
        <v>935</v>
      </c>
      <c r="H276">
        <v>564537403</v>
      </c>
      <c r="I276">
        <v>1227589593</v>
      </c>
      <c r="J276">
        <v>5574</v>
      </c>
      <c r="K276">
        <v>1393.5</v>
      </c>
      <c r="L276">
        <v>557.4</v>
      </c>
      <c r="M276">
        <v>7524.9</v>
      </c>
      <c r="N276">
        <v>0.27</v>
      </c>
    </row>
    <row r="277" spans="1:14" x14ac:dyDescent="0.25">
      <c r="A277">
        <v>7137</v>
      </c>
      <c r="B277" t="s">
        <v>372</v>
      </c>
      <c r="C277" t="s">
        <v>66</v>
      </c>
      <c r="D277" s="22">
        <v>37314</v>
      </c>
      <c r="E277" s="22">
        <v>41739</v>
      </c>
      <c r="F277" t="s">
        <v>121</v>
      </c>
      <c r="G277" t="s">
        <v>935</v>
      </c>
      <c r="H277">
        <v>555454891</v>
      </c>
      <c r="I277">
        <v>1920051213</v>
      </c>
      <c r="J277">
        <v>33135</v>
      </c>
      <c r="K277">
        <v>8283.75</v>
      </c>
      <c r="L277">
        <v>3313.5</v>
      </c>
      <c r="M277">
        <v>44732.25</v>
      </c>
      <c r="N277">
        <v>0.28000000000000003</v>
      </c>
    </row>
    <row r="278" spans="1:14" x14ac:dyDescent="0.25">
      <c r="A278">
        <v>8052</v>
      </c>
      <c r="B278" t="s">
        <v>373</v>
      </c>
      <c r="C278" t="s">
        <v>66</v>
      </c>
      <c r="D278" s="22">
        <v>26120</v>
      </c>
      <c r="E278" s="22">
        <v>40998</v>
      </c>
      <c r="F278" t="s">
        <v>123</v>
      </c>
      <c r="G278" t="s">
        <v>78</v>
      </c>
      <c r="H278">
        <v>555258220</v>
      </c>
      <c r="I278">
        <v>1851991380</v>
      </c>
      <c r="J278">
        <v>63703</v>
      </c>
      <c r="K278">
        <v>15925.75</v>
      </c>
      <c r="L278">
        <v>6370.3</v>
      </c>
      <c r="M278">
        <v>85999.05</v>
      </c>
      <c r="N278">
        <v>0.8</v>
      </c>
    </row>
    <row r="279" spans="1:14" x14ac:dyDescent="0.25">
      <c r="A279">
        <v>6018</v>
      </c>
      <c r="B279" t="s">
        <v>374</v>
      </c>
      <c r="C279" t="s">
        <v>69</v>
      </c>
      <c r="D279" s="22">
        <v>38752</v>
      </c>
      <c r="E279" s="22">
        <v>43399</v>
      </c>
      <c r="F279" t="s">
        <v>125</v>
      </c>
      <c r="G279" t="s">
        <v>81</v>
      </c>
      <c r="H279">
        <v>568694056</v>
      </c>
      <c r="I279">
        <v>1238068422</v>
      </c>
      <c r="J279">
        <v>21692</v>
      </c>
      <c r="K279">
        <v>5423</v>
      </c>
      <c r="L279">
        <v>2169.2000000000003</v>
      </c>
      <c r="M279">
        <v>29284.2</v>
      </c>
      <c r="N279">
        <v>0.72</v>
      </c>
    </row>
    <row r="280" spans="1:14" x14ac:dyDescent="0.25">
      <c r="A280">
        <v>4980</v>
      </c>
      <c r="B280" t="s">
        <v>375</v>
      </c>
      <c r="C280" t="s">
        <v>66</v>
      </c>
      <c r="D280" s="22">
        <v>22009</v>
      </c>
      <c r="E280" s="22">
        <v>42869</v>
      </c>
      <c r="F280" t="s">
        <v>127</v>
      </c>
      <c r="G280" t="s">
        <v>935</v>
      </c>
      <c r="H280">
        <v>576316696</v>
      </c>
      <c r="I280">
        <v>1590703792</v>
      </c>
      <c r="J280">
        <v>26118</v>
      </c>
      <c r="K280">
        <v>6529.5</v>
      </c>
      <c r="L280">
        <v>2611.8000000000002</v>
      </c>
      <c r="M280">
        <v>35259.300000000003</v>
      </c>
      <c r="N280">
        <v>0.41</v>
      </c>
    </row>
    <row r="281" spans="1:14" x14ac:dyDescent="0.25">
      <c r="A281">
        <v>2661</v>
      </c>
      <c r="B281" t="s">
        <v>376</v>
      </c>
      <c r="C281" t="s">
        <v>66</v>
      </c>
      <c r="D281" s="22">
        <v>23586</v>
      </c>
      <c r="E281" s="22">
        <v>42704</v>
      </c>
      <c r="F281" t="s">
        <v>67</v>
      </c>
      <c r="G281" t="s">
        <v>90</v>
      </c>
      <c r="H281">
        <v>562010550</v>
      </c>
      <c r="I281">
        <v>1790206319</v>
      </c>
      <c r="J281">
        <v>52821</v>
      </c>
      <c r="K281">
        <v>13205.25</v>
      </c>
      <c r="L281">
        <v>5282.1</v>
      </c>
      <c r="M281">
        <v>71308.350000000006</v>
      </c>
      <c r="N281">
        <v>0.86</v>
      </c>
    </row>
    <row r="282" spans="1:14" x14ac:dyDescent="0.25">
      <c r="A282">
        <v>8461</v>
      </c>
      <c r="B282" t="s">
        <v>377</v>
      </c>
      <c r="C282" t="s">
        <v>66</v>
      </c>
      <c r="D282" s="22">
        <v>29907</v>
      </c>
      <c r="E282" s="22">
        <v>41941</v>
      </c>
      <c r="F282" t="s">
        <v>70</v>
      </c>
      <c r="G282" t="s">
        <v>935</v>
      </c>
      <c r="H282">
        <v>559289946</v>
      </c>
      <c r="I282">
        <v>1616455849</v>
      </c>
      <c r="J282">
        <v>29683</v>
      </c>
      <c r="K282">
        <v>7420.75</v>
      </c>
      <c r="L282">
        <v>2968.3</v>
      </c>
      <c r="M282">
        <v>40072.050000000003</v>
      </c>
      <c r="N282">
        <v>0.78</v>
      </c>
    </row>
    <row r="283" spans="1:14" x14ac:dyDescent="0.25">
      <c r="A283">
        <v>9419</v>
      </c>
      <c r="B283" t="s">
        <v>378</v>
      </c>
      <c r="C283" t="s">
        <v>66</v>
      </c>
      <c r="D283" s="22">
        <v>38556</v>
      </c>
      <c r="E283" s="22">
        <v>40538</v>
      </c>
      <c r="F283" t="s">
        <v>73</v>
      </c>
      <c r="G283" t="s">
        <v>78</v>
      </c>
      <c r="H283">
        <v>567323227</v>
      </c>
      <c r="I283">
        <v>1396443949</v>
      </c>
      <c r="J283">
        <v>24055</v>
      </c>
      <c r="K283">
        <v>6013.75</v>
      </c>
      <c r="L283">
        <v>2405.5</v>
      </c>
      <c r="M283">
        <v>32474.25</v>
      </c>
      <c r="N283">
        <v>0.3</v>
      </c>
    </row>
    <row r="284" spans="1:14" x14ac:dyDescent="0.25">
      <c r="A284">
        <v>5392</v>
      </c>
      <c r="B284" t="s">
        <v>379</v>
      </c>
      <c r="C284" t="s">
        <v>69</v>
      </c>
      <c r="D284" s="22">
        <v>27101</v>
      </c>
      <c r="E284" s="22">
        <v>42185</v>
      </c>
      <c r="F284" t="s">
        <v>73</v>
      </c>
      <c r="G284" t="s">
        <v>81</v>
      </c>
      <c r="H284">
        <v>597735967</v>
      </c>
      <c r="I284">
        <v>1959457297</v>
      </c>
      <c r="J284">
        <v>47886</v>
      </c>
      <c r="K284">
        <v>11971.5</v>
      </c>
      <c r="L284">
        <v>4788.6000000000004</v>
      </c>
      <c r="M284">
        <v>64646.1</v>
      </c>
      <c r="N284">
        <v>0.97</v>
      </c>
    </row>
    <row r="285" spans="1:14" x14ac:dyDescent="0.25">
      <c r="A285">
        <v>7530</v>
      </c>
      <c r="B285" t="s">
        <v>380</v>
      </c>
      <c r="C285" t="s">
        <v>69</v>
      </c>
      <c r="D285" s="22">
        <v>39910</v>
      </c>
      <c r="E285" s="22">
        <v>40828</v>
      </c>
      <c r="F285" t="s">
        <v>77</v>
      </c>
      <c r="G285" t="s">
        <v>935</v>
      </c>
      <c r="H285">
        <v>586705295</v>
      </c>
      <c r="I285">
        <v>1691451750</v>
      </c>
      <c r="J285">
        <v>63972</v>
      </c>
      <c r="K285">
        <v>15993</v>
      </c>
      <c r="L285">
        <v>6397.2000000000007</v>
      </c>
      <c r="M285">
        <v>86362.2</v>
      </c>
      <c r="N285">
        <v>0.64</v>
      </c>
    </row>
    <row r="286" spans="1:14" x14ac:dyDescent="0.25">
      <c r="A286">
        <v>3326</v>
      </c>
      <c r="B286" t="s">
        <v>381</v>
      </c>
      <c r="C286" t="s">
        <v>69</v>
      </c>
      <c r="D286" s="22">
        <v>30515</v>
      </c>
      <c r="E286" s="22">
        <v>43969</v>
      </c>
      <c r="F286" t="s">
        <v>80</v>
      </c>
      <c r="G286" t="s">
        <v>935</v>
      </c>
      <c r="H286">
        <v>591473814</v>
      </c>
      <c r="I286">
        <v>1386556439</v>
      </c>
      <c r="J286">
        <v>54604</v>
      </c>
      <c r="K286">
        <v>13651</v>
      </c>
      <c r="L286">
        <v>5460.4000000000005</v>
      </c>
      <c r="M286">
        <v>73715.399999999994</v>
      </c>
      <c r="N286">
        <v>0.78</v>
      </c>
    </row>
    <row r="287" spans="1:14" x14ac:dyDescent="0.25">
      <c r="A287">
        <v>7282</v>
      </c>
      <c r="B287" t="s">
        <v>382</v>
      </c>
      <c r="C287" t="s">
        <v>69</v>
      </c>
      <c r="D287" s="22">
        <v>34458</v>
      </c>
      <c r="E287" s="22">
        <v>41868</v>
      </c>
      <c r="F287" t="s">
        <v>83</v>
      </c>
      <c r="G287" t="s">
        <v>81</v>
      </c>
      <c r="H287">
        <v>555534472</v>
      </c>
      <c r="I287">
        <v>1121286681</v>
      </c>
      <c r="J287">
        <v>67868</v>
      </c>
      <c r="K287">
        <v>16967</v>
      </c>
      <c r="L287">
        <v>6786.8</v>
      </c>
      <c r="M287">
        <v>91621.8</v>
      </c>
      <c r="N287">
        <v>0.49</v>
      </c>
    </row>
    <row r="288" spans="1:14" x14ac:dyDescent="0.25">
      <c r="A288">
        <v>2464</v>
      </c>
      <c r="B288" t="s">
        <v>383</v>
      </c>
      <c r="C288" t="s">
        <v>69</v>
      </c>
      <c r="D288" s="22">
        <v>23111</v>
      </c>
      <c r="E288" s="22">
        <v>42251</v>
      </c>
      <c r="F288" t="s">
        <v>85</v>
      </c>
      <c r="G288" t="s">
        <v>78</v>
      </c>
      <c r="H288">
        <v>597421775</v>
      </c>
      <c r="I288">
        <v>1202532206</v>
      </c>
      <c r="J288">
        <v>1657</v>
      </c>
      <c r="K288">
        <v>414.25</v>
      </c>
      <c r="L288">
        <v>165.70000000000002</v>
      </c>
      <c r="M288">
        <v>2236.9499999999998</v>
      </c>
      <c r="N288">
        <v>0.26</v>
      </c>
    </row>
    <row r="289" spans="1:14" x14ac:dyDescent="0.25">
      <c r="A289">
        <v>3191</v>
      </c>
      <c r="B289" t="s">
        <v>384</v>
      </c>
      <c r="C289" t="s">
        <v>69</v>
      </c>
      <c r="D289" s="22">
        <v>33443</v>
      </c>
      <c r="E289" s="22">
        <v>42366</v>
      </c>
      <c r="F289" t="s">
        <v>87</v>
      </c>
      <c r="G289" t="s">
        <v>935</v>
      </c>
      <c r="H289">
        <v>563399982</v>
      </c>
      <c r="I289">
        <v>1219650317</v>
      </c>
      <c r="J289">
        <v>43227</v>
      </c>
      <c r="K289">
        <v>10806.75</v>
      </c>
      <c r="L289">
        <v>4322.7</v>
      </c>
      <c r="M289">
        <v>58356.45</v>
      </c>
      <c r="N289">
        <v>0.51</v>
      </c>
    </row>
    <row r="290" spans="1:14" x14ac:dyDescent="0.25">
      <c r="A290">
        <v>7565</v>
      </c>
      <c r="B290" t="s">
        <v>385</v>
      </c>
      <c r="C290" t="s">
        <v>69</v>
      </c>
      <c r="D290" s="22">
        <v>25948</v>
      </c>
      <c r="E290" s="22">
        <v>40356</v>
      </c>
      <c r="F290" t="s">
        <v>89</v>
      </c>
      <c r="G290" t="s">
        <v>81</v>
      </c>
      <c r="H290">
        <v>592475745</v>
      </c>
      <c r="I290">
        <v>1877588442</v>
      </c>
      <c r="J290">
        <v>14679</v>
      </c>
      <c r="K290">
        <v>3669.75</v>
      </c>
      <c r="L290">
        <v>1467.9</v>
      </c>
      <c r="M290">
        <v>19816.650000000001</v>
      </c>
      <c r="N290">
        <v>0.4</v>
      </c>
    </row>
    <row r="291" spans="1:14" x14ac:dyDescent="0.25">
      <c r="A291">
        <v>1611</v>
      </c>
      <c r="B291" t="s">
        <v>386</v>
      </c>
      <c r="C291" t="s">
        <v>66</v>
      </c>
      <c r="D291" s="22">
        <v>22487</v>
      </c>
      <c r="E291" s="22">
        <v>41412</v>
      </c>
      <c r="F291" t="s">
        <v>92</v>
      </c>
      <c r="G291" t="s">
        <v>935</v>
      </c>
      <c r="H291">
        <v>585651680</v>
      </c>
      <c r="I291">
        <v>1842509101</v>
      </c>
      <c r="J291">
        <v>18186</v>
      </c>
      <c r="K291">
        <v>4546.5</v>
      </c>
      <c r="L291">
        <v>1818.6000000000001</v>
      </c>
      <c r="M291">
        <v>24551.1</v>
      </c>
      <c r="N291">
        <v>0.81</v>
      </c>
    </row>
    <row r="292" spans="1:14" x14ac:dyDescent="0.25">
      <c r="A292">
        <v>3877</v>
      </c>
      <c r="B292" t="s">
        <v>387</v>
      </c>
      <c r="C292" t="s">
        <v>66</v>
      </c>
      <c r="D292" s="22">
        <v>21917</v>
      </c>
      <c r="E292" s="22">
        <v>43603</v>
      </c>
      <c r="F292" t="s">
        <v>94</v>
      </c>
      <c r="G292" t="s">
        <v>935</v>
      </c>
      <c r="H292">
        <v>586243498</v>
      </c>
      <c r="I292">
        <v>1188471608</v>
      </c>
      <c r="J292">
        <v>61704</v>
      </c>
      <c r="K292">
        <v>15426</v>
      </c>
      <c r="L292">
        <v>6170.4000000000005</v>
      </c>
      <c r="M292">
        <v>83300.399999999994</v>
      </c>
      <c r="N292">
        <v>0.86</v>
      </c>
    </row>
    <row r="293" spans="1:14" x14ac:dyDescent="0.25">
      <c r="A293">
        <v>3184</v>
      </c>
      <c r="B293" t="s">
        <v>388</v>
      </c>
      <c r="C293" t="s">
        <v>66</v>
      </c>
      <c r="D293" s="22">
        <v>37404</v>
      </c>
      <c r="E293" s="22">
        <v>43633</v>
      </c>
      <c r="F293" t="s">
        <v>94</v>
      </c>
      <c r="G293" t="s">
        <v>935</v>
      </c>
      <c r="H293">
        <v>595871963</v>
      </c>
      <c r="I293">
        <v>1872353654</v>
      </c>
      <c r="J293">
        <v>34996</v>
      </c>
      <c r="K293">
        <v>8749</v>
      </c>
      <c r="L293">
        <v>3499.6000000000004</v>
      </c>
      <c r="M293">
        <v>47244.6</v>
      </c>
      <c r="N293">
        <v>0.61</v>
      </c>
    </row>
    <row r="294" spans="1:14" x14ac:dyDescent="0.25">
      <c r="A294">
        <v>2354</v>
      </c>
      <c r="B294" t="s">
        <v>389</v>
      </c>
      <c r="C294" t="s">
        <v>66</v>
      </c>
      <c r="D294" s="22">
        <v>23465</v>
      </c>
      <c r="E294" s="22">
        <v>41736</v>
      </c>
      <c r="F294" t="s">
        <v>97</v>
      </c>
      <c r="G294" t="s">
        <v>78</v>
      </c>
      <c r="H294">
        <v>566516329</v>
      </c>
      <c r="I294">
        <v>1953718156</v>
      </c>
      <c r="J294">
        <v>24773</v>
      </c>
      <c r="K294">
        <v>6193.25</v>
      </c>
      <c r="L294">
        <v>2477.3000000000002</v>
      </c>
      <c r="M294">
        <v>33443.550000000003</v>
      </c>
      <c r="N294">
        <v>0.77</v>
      </c>
    </row>
    <row r="295" spans="1:14" x14ac:dyDescent="0.25">
      <c r="A295">
        <v>1139</v>
      </c>
      <c r="B295" t="s">
        <v>390</v>
      </c>
      <c r="C295" t="s">
        <v>66</v>
      </c>
      <c r="D295" s="22">
        <v>30308</v>
      </c>
      <c r="E295" s="22">
        <v>42972</v>
      </c>
      <c r="F295" t="s">
        <v>97</v>
      </c>
      <c r="G295" t="s">
        <v>935</v>
      </c>
      <c r="H295">
        <v>561926820</v>
      </c>
      <c r="I295">
        <v>1242047893</v>
      </c>
      <c r="J295">
        <v>49080</v>
      </c>
      <c r="K295">
        <v>12270</v>
      </c>
      <c r="L295">
        <v>4908</v>
      </c>
      <c r="M295">
        <v>66258</v>
      </c>
      <c r="N295">
        <v>0.63</v>
      </c>
    </row>
    <row r="296" spans="1:14" x14ac:dyDescent="0.25">
      <c r="A296">
        <v>5467</v>
      </c>
      <c r="B296" t="s">
        <v>391</v>
      </c>
      <c r="C296" t="s">
        <v>66</v>
      </c>
      <c r="D296" s="22">
        <v>29004</v>
      </c>
      <c r="E296" s="22">
        <v>42299</v>
      </c>
      <c r="F296" t="s">
        <v>100</v>
      </c>
      <c r="G296" t="s">
        <v>90</v>
      </c>
      <c r="H296">
        <v>563675663</v>
      </c>
      <c r="I296">
        <v>1740707611</v>
      </c>
      <c r="J296">
        <v>3086</v>
      </c>
      <c r="K296">
        <v>771.5</v>
      </c>
      <c r="L296">
        <v>308.60000000000002</v>
      </c>
      <c r="M296">
        <v>4166.1000000000004</v>
      </c>
      <c r="N296">
        <v>0.43</v>
      </c>
    </row>
    <row r="297" spans="1:14" x14ac:dyDescent="0.25">
      <c r="A297">
        <v>1128</v>
      </c>
      <c r="B297" t="s">
        <v>392</v>
      </c>
      <c r="C297" t="s">
        <v>66</v>
      </c>
      <c r="D297" s="22">
        <v>28649</v>
      </c>
      <c r="E297" s="22">
        <v>42605</v>
      </c>
      <c r="F297" t="s">
        <v>102</v>
      </c>
      <c r="G297" t="s">
        <v>935</v>
      </c>
      <c r="H297">
        <v>561690000</v>
      </c>
      <c r="I297">
        <v>1640851621</v>
      </c>
      <c r="J297">
        <v>37839</v>
      </c>
      <c r="K297">
        <v>9459.75</v>
      </c>
      <c r="L297">
        <v>3783.9</v>
      </c>
      <c r="M297">
        <v>51082.65</v>
      </c>
      <c r="N297">
        <v>0.88</v>
      </c>
    </row>
    <row r="298" spans="1:14" x14ac:dyDescent="0.25">
      <c r="A298">
        <v>3958</v>
      </c>
      <c r="B298" t="s">
        <v>393</v>
      </c>
      <c r="C298" t="s">
        <v>66</v>
      </c>
      <c r="D298" s="22">
        <v>22118</v>
      </c>
      <c r="E298" s="22">
        <v>41217</v>
      </c>
      <c r="F298" t="s">
        <v>102</v>
      </c>
      <c r="G298" t="s">
        <v>90</v>
      </c>
      <c r="H298">
        <v>572689673</v>
      </c>
      <c r="I298">
        <v>1754472580</v>
      </c>
      <c r="J298">
        <v>4596</v>
      </c>
      <c r="K298">
        <v>1149</v>
      </c>
      <c r="L298">
        <v>459.6</v>
      </c>
      <c r="M298">
        <v>6204.6</v>
      </c>
      <c r="N298">
        <v>0.62</v>
      </c>
    </row>
    <row r="299" spans="1:14" x14ac:dyDescent="0.25">
      <c r="A299">
        <v>5154</v>
      </c>
      <c r="B299" t="s">
        <v>394</v>
      </c>
      <c r="C299" t="s">
        <v>66</v>
      </c>
      <c r="D299" s="22">
        <v>40520</v>
      </c>
      <c r="E299" s="22">
        <v>42734</v>
      </c>
      <c r="F299" t="s">
        <v>105</v>
      </c>
      <c r="G299" t="s">
        <v>935</v>
      </c>
      <c r="H299">
        <v>589931913</v>
      </c>
      <c r="I299">
        <v>1323860213</v>
      </c>
      <c r="J299">
        <v>52207</v>
      </c>
      <c r="K299">
        <v>13051.75</v>
      </c>
      <c r="L299">
        <v>5220.7000000000007</v>
      </c>
      <c r="M299">
        <v>70479.45</v>
      </c>
      <c r="N299">
        <v>0.32</v>
      </c>
    </row>
    <row r="300" spans="1:14" x14ac:dyDescent="0.25">
      <c r="A300">
        <v>3695</v>
      </c>
      <c r="B300" t="s">
        <v>395</v>
      </c>
      <c r="C300" t="s">
        <v>69</v>
      </c>
      <c r="D300" s="22">
        <v>26633</v>
      </c>
      <c r="E300" s="22">
        <v>43180</v>
      </c>
      <c r="F300" t="s">
        <v>107</v>
      </c>
      <c r="G300" t="s">
        <v>935</v>
      </c>
      <c r="H300">
        <v>592453576</v>
      </c>
      <c r="I300">
        <v>1072050409</v>
      </c>
      <c r="J300">
        <v>32256</v>
      </c>
      <c r="K300">
        <v>8064</v>
      </c>
      <c r="L300">
        <v>3225.6000000000004</v>
      </c>
      <c r="M300">
        <v>43545.599999999999</v>
      </c>
      <c r="N300">
        <v>0.61</v>
      </c>
    </row>
    <row r="301" spans="1:14" x14ac:dyDescent="0.25">
      <c r="A301">
        <v>6366</v>
      </c>
      <c r="B301" t="s">
        <v>396</v>
      </c>
      <c r="C301" t="s">
        <v>66</v>
      </c>
      <c r="D301" s="22">
        <v>36715</v>
      </c>
      <c r="E301" s="22">
        <v>41807</v>
      </c>
      <c r="F301" t="s">
        <v>107</v>
      </c>
      <c r="G301" t="s">
        <v>935</v>
      </c>
      <c r="H301">
        <v>590440452</v>
      </c>
      <c r="I301">
        <v>1418394057</v>
      </c>
      <c r="J301">
        <v>41491</v>
      </c>
      <c r="K301">
        <v>10372.75</v>
      </c>
      <c r="L301">
        <v>4149.1000000000004</v>
      </c>
      <c r="M301">
        <v>56012.85</v>
      </c>
      <c r="N301">
        <v>0.99</v>
      </c>
    </row>
    <row r="302" spans="1:14" x14ac:dyDescent="0.25">
      <c r="A302">
        <v>9447</v>
      </c>
      <c r="B302" t="s">
        <v>397</v>
      </c>
      <c r="C302" t="s">
        <v>66</v>
      </c>
      <c r="D302" s="22">
        <v>28131</v>
      </c>
      <c r="E302" s="22">
        <v>42510</v>
      </c>
      <c r="F302" t="s">
        <v>110</v>
      </c>
      <c r="G302" t="s">
        <v>81</v>
      </c>
      <c r="H302">
        <v>579493277</v>
      </c>
      <c r="I302">
        <v>1404348804</v>
      </c>
      <c r="J302">
        <v>55009</v>
      </c>
      <c r="K302">
        <v>13752.25</v>
      </c>
      <c r="L302">
        <v>5500.9000000000005</v>
      </c>
      <c r="M302">
        <v>74262.149999999994</v>
      </c>
      <c r="N302">
        <v>0.95</v>
      </c>
    </row>
    <row r="303" spans="1:14" x14ac:dyDescent="0.25">
      <c r="A303">
        <v>7717</v>
      </c>
      <c r="B303" t="s">
        <v>398</v>
      </c>
      <c r="C303" t="s">
        <v>69</v>
      </c>
      <c r="D303" s="22">
        <v>28826</v>
      </c>
      <c r="E303" s="22">
        <v>43370</v>
      </c>
      <c r="F303" t="s">
        <v>112</v>
      </c>
      <c r="G303" t="s">
        <v>78</v>
      </c>
      <c r="H303">
        <v>598976572</v>
      </c>
      <c r="I303">
        <v>1254321276</v>
      </c>
      <c r="J303">
        <v>58686</v>
      </c>
      <c r="K303">
        <v>14671.5</v>
      </c>
      <c r="L303">
        <v>5868.6</v>
      </c>
      <c r="M303">
        <v>79226.100000000006</v>
      </c>
      <c r="N303">
        <v>0.54</v>
      </c>
    </row>
    <row r="304" spans="1:14" x14ac:dyDescent="0.25">
      <c r="A304">
        <v>4843</v>
      </c>
      <c r="B304" t="s">
        <v>399</v>
      </c>
      <c r="C304" t="s">
        <v>66</v>
      </c>
      <c r="D304" s="22">
        <v>36934</v>
      </c>
      <c r="E304" s="22">
        <v>40874</v>
      </c>
      <c r="F304" t="s">
        <v>112</v>
      </c>
      <c r="G304" t="s">
        <v>81</v>
      </c>
      <c r="H304">
        <v>575762376</v>
      </c>
      <c r="I304">
        <v>1151405938</v>
      </c>
      <c r="J304">
        <v>23888</v>
      </c>
      <c r="K304">
        <v>5972</v>
      </c>
      <c r="L304">
        <v>2388.8000000000002</v>
      </c>
      <c r="M304">
        <v>32248.799999999999</v>
      </c>
      <c r="N304">
        <v>0.49</v>
      </c>
    </row>
    <row r="305" spans="1:14" x14ac:dyDescent="0.25">
      <c r="A305">
        <v>5584</v>
      </c>
      <c r="B305" t="s">
        <v>400</v>
      </c>
      <c r="C305" t="s">
        <v>69</v>
      </c>
      <c r="D305" s="22">
        <v>40084</v>
      </c>
      <c r="E305" s="22">
        <v>43412</v>
      </c>
      <c r="F305" t="s">
        <v>115</v>
      </c>
      <c r="G305" t="s">
        <v>81</v>
      </c>
      <c r="H305">
        <v>568243223</v>
      </c>
      <c r="I305">
        <v>1937020728</v>
      </c>
      <c r="J305">
        <v>19531</v>
      </c>
      <c r="K305">
        <v>4882.75</v>
      </c>
      <c r="L305">
        <v>1953.1000000000001</v>
      </c>
      <c r="M305">
        <v>26366.85</v>
      </c>
      <c r="N305">
        <v>0.28000000000000003</v>
      </c>
    </row>
    <row r="306" spans="1:14" x14ac:dyDescent="0.25">
      <c r="A306">
        <v>8006</v>
      </c>
      <c r="B306" t="s">
        <v>401</v>
      </c>
      <c r="C306" t="s">
        <v>66</v>
      </c>
      <c r="D306" s="22">
        <v>34508</v>
      </c>
      <c r="E306" s="22">
        <v>42836</v>
      </c>
      <c r="F306" t="s">
        <v>117</v>
      </c>
      <c r="G306" t="s">
        <v>935</v>
      </c>
      <c r="H306">
        <v>597115488</v>
      </c>
      <c r="I306">
        <v>1072979916</v>
      </c>
      <c r="J306">
        <v>60619</v>
      </c>
      <c r="K306">
        <v>15154.75</v>
      </c>
      <c r="L306">
        <v>6061.9000000000005</v>
      </c>
      <c r="M306">
        <v>81835.649999999994</v>
      </c>
      <c r="N306">
        <v>0.95</v>
      </c>
    </row>
    <row r="307" spans="1:14" x14ac:dyDescent="0.25">
      <c r="A307">
        <v>9917</v>
      </c>
      <c r="B307" t="s">
        <v>402</v>
      </c>
      <c r="C307" t="s">
        <v>69</v>
      </c>
      <c r="D307" s="22">
        <v>34026</v>
      </c>
      <c r="E307" s="22">
        <v>43968</v>
      </c>
      <c r="F307" t="s">
        <v>119</v>
      </c>
      <c r="G307" t="s">
        <v>935</v>
      </c>
      <c r="H307">
        <v>599976327</v>
      </c>
      <c r="I307">
        <v>1167722774</v>
      </c>
      <c r="J307">
        <v>20837</v>
      </c>
      <c r="K307">
        <v>5209.25</v>
      </c>
      <c r="L307">
        <v>2083.7000000000003</v>
      </c>
      <c r="M307">
        <v>28129.95</v>
      </c>
      <c r="N307">
        <v>0.96</v>
      </c>
    </row>
    <row r="308" spans="1:14" x14ac:dyDescent="0.25">
      <c r="A308">
        <v>3205</v>
      </c>
      <c r="B308" t="s">
        <v>403</v>
      </c>
      <c r="C308" t="s">
        <v>66</v>
      </c>
      <c r="D308" s="22">
        <v>27496</v>
      </c>
      <c r="E308" s="22">
        <v>41128</v>
      </c>
      <c r="F308" t="s">
        <v>121</v>
      </c>
      <c r="G308" t="s">
        <v>90</v>
      </c>
      <c r="H308">
        <v>579436045</v>
      </c>
      <c r="I308">
        <v>1355807176</v>
      </c>
      <c r="J308">
        <v>61450</v>
      </c>
      <c r="K308">
        <v>15362.5</v>
      </c>
      <c r="L308">
        <v>6145</v>
      </c>
      <c r="M308">
        <v>82957.5</v>
      </c>
      <c r="N308">
        <v>0.42</v>
      </c>
    </row>
    <row r="309" spans="1:14" x14ac:dyDescent="0.25">
      <c r="A309">
        <v>8941</v>
      </c>
      <c r="B309" t="s">
        <v>404</v>
      </c>
      <c r="C309" t="s">
        <v>66</v>
      </c>
      <c r="D309" s="22">
        <v>22807</v>
      </c>
      <c r="E309" s="22">
        <v>42886</v>
      </c>
      <c r="F309" t="s">
        <v>123</v>
      </c>
      <c r="G309" t="s">
        <v>935</v>
      </c>
      <c r="H309">
        <v>595862460</v>
      </c>
      <c r="I309">
        <v>1709032736</v>
      </c>
      <c r="J309">
        <v>5081</v>
      </c>
      <c r="K309">
        <v>1270.25</v>
      </c>
      <c r="L309">
        <v>508.1</v>
      </c>
      <c r="M309">
        <v>6859.35</v>
      </c>
      <c r="N309">
        <v>0.3</v>
      </c>
    </row>
    <row r="310" spans="1:14" x14ac:dyDescent="0.25">
      <c r="A310">
        <v>6791</v>
      </c>
      <c r="B310" t="s">
        <v>405</v>
      </c>
      <c r="C310" t="s">
        <v>69</v>
      </c>
      <c r="D310" s="22">
        <v>37103</v>
      </c>
      <c r="E310" s="22">
        <v>42345</v>
      </c>
      <c r="F310" t="s">
        <v>125</v>
      </c>
      <c r="G310" t="s">
        <v>935</v>
      </c>
      <c r="H310">
        <v>596704968</v>
      </c>
      <c r="I310">
        <v>1179786159</v>
      </c>
      <c r="J310">
        <v>17106</v>
      </c>
      <c r="K310">
        <v>4276.5</v>
      </c>
      <c r="L310">
        <v>1710.6000000000001</v>
      </c>
      <c r="M310">
        <v>23093.1</v>
      </c>
      <c r="N310">
        <v>0.8</v>
      </c>
    </row>
    <row r="311" spans="1:14" x14ac:dyDescent="0.25">
      <c r="A311">
        <v>9261</v>
      </c>
      <c r="B311" t="s">
        <v>406</v>
      </c>
      <c r="C311" t="s">
        <v>66</v>
      </c>
      <c r="D311" s="22">
        <v>39053</v>
      </c>
      <c r="E311" s="22">
        <v>42408</v>
      </c>
      <c r="F311" t="s">
        <v>127</v>
      </c>
      <c r="G311" t="s">
        <v>81</v>
      </c>
      <c r="H311">
        <v>579111576</v>
      </c>
      <c r="I311">
        <v>1270865339</v>
      </c>
      <c r="J311">
        <v>27759</v>
      </c>
      <c r="K311">
        <v>6939.75</v>
      </c>
      <c r="L311">
        <v>2775.9</v>
      </c>
      <c r="M311">
        <v>37474.65</v>
      </c>
      <c r="N311">
        <v>1</v>
      </c>
    </row>
    <row r="312" spans="1:14" x14ac:dyDescent="0.25">
      <c r="A312">
        <v>3255</v>
      </c>
      <c r="B312" t="s">
        <v>407</v>
      </c>
      <c r="C312" t="s">
        <v>66</v>
      </c>
      <c r="D312" s="22">
        <v>33312</v>
      </c>
      <c r="E312" s="22">
        <v>41349</v>
      </c>
      <c r="F312" t="s">
        <v>67</v>
      </c>
      <c r="G312" t="s">
        <v>78</v>
      </c>
      <c r="H312">
        <v>590468666</v>
      </c>
      <c r="I312">
        <v>1301235379</v>
      </c>
      <c r="J312">
        <v>30195</v>
      </c>
      <c r="K312">
        <v>7548.75</v>
      </c>
      <c r="L312">
        <v>3019.5</v>
      </c>
      <c r="M312">
        <v>40763.25</v>
      </c>
      <c r="N312">
        <v>0.3</v>
      </c>
    </row>
    <row r="313" spans="1:14" x14ac:dyDescent="0.25">
      <c r="A313">
        <v>4957</v>
      </c>
      <c r="B313" t="s">
        <v>408</v>
      </c>
      <c r="C313" t="s">
        <v>66</v>
      </c>
      <c r="D313" s="22">
        <v>31550</v>
      </c>
      <c r="E313" s="22">
        <v>43189</v>
      </c>
      <c r="F313" t="s">
        <v>70</v>
      </c>
      <c r="G313" t="s">
        <v>81</v>
      </c>
      <c r="H313">
        <v>567179349</v>
      </c>
      <c r="I313">
        <v>1567082585</v>
      </c>
      <c r="J313">
        <v>58951</v>
      </c>
      <c r="K313">
        <v>14737.75</v>
      </c>
      <c r="L313">
        <v>5895.1</v>
      </c>
      <c r="M313">
        <v>79583.850000000006</v>
      </c>
      <c r="N313">
        <v>0.3</v>
      </c>
    </row>
    <row r="314" spans="1:14" x14ac:dyDescent="0.25">
      <c r="A314">
        <v>4712</v>
      </c>
      <c r="B314" t="s">
        <v>409</v>
      </c>
      <c r="C314" t="s">
        <v>69</v>
      </c>
      <c r="D314" s="22">
        <v>35844</v>
      </c>
      <c r="E314" s="22">
        <v>41415</v>
      </c>
      <c r="F314" t="s">
        <v>73</v>
      </c>
      <c r="G314" t="s">
        <v>90</v>
      </c>
      <c r="H314">
        <v>588520873</v>
      </c>
      <c r="I314">
        <v>1974355909</v>
      </c>
      <c r="J314">
        <v>1806</v>
      </c>
      <c r="K314">
        <v>451.5</v>
      </c>
      <c r="L314">
        <v>180.60000000000002</v>
      </c>
      <c r="M314">
        <v>2438.1</v>
      </c>
      <c r="N314">
        <v>0.5</v>
      </c>
    </row>
    <row r="315" spans="1:14" x14ac:dyDescent="0.25">
      <c r="A315">
        <v>5697</v>
      </c>
      <c r="B315" t="s">
        <v>410</v>
      </c>
      <c r="C315" t="s">
        <v>69</v>
      </c>
      <c r="D315" s="22">
        <v>31086</v>
      </c>
      <c r="E315" s="22">
        <v>41103</v>
      </c>
      <c r="F315" t="s">
        <v>73</v>
      </c>
      <c r="G315" t="s">
        <v>90</v>
      </c>
      <c r="H315">
        <v>557445569</v>
      </c>
      <c r="I315">
        <v>1851231431</v>
      </c>
      <c r="J315">
        <v>41694</v>
      </c>
      <c r="K315">
        <v>10423.5</v>
      </c>
      <c r="L315">
        <v>4169.4000000000005</v>
      </c>
      <c r="M315">
        <v>56286.9</v>
      </c>
      <c r="N315">
        <v>0.56000000000000005</v>
      </c>
    </row>
    <row r="316" spans="1:14" x14ac:dyDescent="0.25">
      <c r="A316">
        <v>4904</v>
      </c>
      <c r="B316" t="s">
        <v>411</v>
      </c>
      <c r="C316" t="s">
        <v>66</v>
      </c>
      <c r="D316" s="22">
        <v>22648</v>
      </c>
      <c r="E316" s="22">
        <v>43680</v>
      </c>
      <c r="F316" t="s">
        <v>77</v>
      </c>
      <c r="G316" t="s">
        <v>935</v>
      </c>
      <c r="H316">
        <v>598223213</v>
      </c>
      <c r="I316">
        <v>1922007892</v>
      </c>
      <c r="J316">
        <v>45826</v>
      </c>
      <c r="K316">
        <v>11456.5</v>
      </c>
      <c r="L316">
        <v>4582.6000000000004</v>
      </c>
      <c r="M316">
        <v>61865.1</v>
      </c>
      <c r="N316">
        <v>0.25</v>
      </c>
    </row>
    <row r="317" spans="1:14" x14ac:dyDescent="0.25">
      <c r="A317">
        <v>6952</v>
      </c>
      <c r="B317" t="s">
        <v>412</v>
      </c>
      <c r="C317" t="s">
        <v>66</v>
      </c>
      <c r="D317" s="22">
        <v>35025</v>
      </c>
      <c r="E317" s="22">
        <v>40452</v>
      </c>
      <c r="F317" t="s">
        <v>80</v>
      </c>
      <c r="G317" t="s">
        <v>935</v>
      </c>
      <c r="H317">
        <v>566621809</v>
      </c>
      <c r="I317">
        <v>1504791560</v>
      </c>
      <c r="J317">
        <v>46304</v>
      </c>
      <c r="K317">
        <v>11576</v>
      </c>
      <c r="L317">
        <v>4630.4000000000005</v>
      </c>
      <c r="M317">
        <v>62510.400000000001</v>
      </c>
      <c r="N317">
        <v>0.83</v>
      </c>
    </row>
    <row r="318" spans="1:14" x14ac:dyDescent="0.25">
      <c r="A318">
        <v>1654</v>
      </c>
      <c r="B318" t="s">
        <v>413</v>
      </c>
      <c r="C318" t="s">
        <v>66</v>
      </c>
      <c r="D318" s="22">
        <v>22165</v>
      </c>
      <c r="E318" s="22">
        <v>42662</v>
      </c>
      <c r="F318" t="s">
        <v>83</v>
      </c>
      <c r="G318" t="s">
        <v>935</v>
      </c>
      <c r="H318">
        <v>572883898</v>
      </c>
      <c r="I318">
        <v>1422370076</v>
      </c>
      <c r="J318">
        <v>57828</v>
      </c>
      <c r="K318">
        <v>14457</v>
      </c>
      <c r="L318">
        <v>5782.8</v>
      </c>
      <c r="M318">
        <v>78067.8</v>
      </c>
      <c r="N318">
        <v>0.52</v>
      </c>
    </row>
    <row r="319" spans="1:14" x14ac:dyDescent="0.25">
      <c r="A319">
        <v>8134</v>
      </c>
      <c r="B319" t="s">
        <v>414</v>
      </c>
      <c r="C319" t="s">
        <v>66</v>
      </c>
      <c r="D319" s="22">
        <v>37472</v>
      </c>
      <c r="E319" s="22">
        <v>40914</v>
      </c>
      <c r="F319" t="s">
        <v>85</v>
      </c>
      <c r="G319" t="s">
        <v>935</v>
      </c>
      <c r="H319">
        <v>581744691</v>
      </c>
      <c r="I319">
        <v>1500749299</v>
      </c>
      <c r="J319">
        <v>52820</v>
      </c>
      <c r="K319">
        <v>13205</v>
      </c>
      <c r="L319">
        <v>5282</v>
      </c>
      <c r="M319">
        <v>71307</v>
      </c>
      <c r="N319">
        <v>0.35</v>
      </c>
    </row>
    <row r="320" spans="1:14" x14ac:dyDescent="0.25">
      <c r="A320">
        <v>2448</v>
      </c>
      <c r="B320" t="s">
        <v>415</v>
      </c>
      <c r="C320" t="s">
        <v>66</v>
      </c>
      <c r="D320" s="22">
        <v>34801</v>
      </c>
      <c r="E320" s="22">
        <v>43117</v>
      </c>
      <c r="F320" t="s">
        <v>87</v>
      </c>
      <c r="G320" t="s">
        <v>935</v>
      </c>
      <c r="H320">
        <v>577821989</v>
      </c>
      <c r="I320">
        <v>1905322613</v>
      </c>
      <c r="J320">
        <v>26304</v>
      </c>
      <c r="K320">
        <v>6576</v>
      </c>
      <c r="L320">
        <v>2630.4</v>
      </c>
      <c r="M320">
        <v>35510.400000000001</v>
      </c>
      <c r="N320">
        <v>0.77</v>
      </c>
    </row>
    <row r="321" spans="1:14" x14ac:dyDescent="0.25">
      <c r="A321">
        <v>6809</v>
      </c>
      <c r="B321" t="s">
        <v>416</v>
      </c>
      <c r="C321" t="s">
        <v>66</v>
      </c>
      <c r="D321" s="22">
        <v>30850</v>
      </c>
      <c r="E321" s="22">
        <v>43371</v>
      </c>
      <c r="F321" t="s">
        <v>89</v>
      </c>
      <c r="G321" t="s">
        <v>78</v>
      </c>
      <c r="H321">
        <v>584614318</v>
      </c>
      <c r="I321">
        <v>1846421384</v>
      </c>
      <c r="J321">
        <v>2946</v>
      </c>
      <c r="K321">
        <v>736.5</v>
      </c>
      <c r="L321">
        <v>294.60000000000002</v>
      </c>
      <c r="M321">
        <v>3977.1</v>
      </c>
      <c r="N321">
        <v>0.86</v>
      </c>
    </row>
    <row r="322" spans="1:14" x14ac:dyDescent="0.25">
      <c r="A322">
        <v>6083</v>
      </c>
      <c r="B322" t="s">
        <v>417</v>
      </c>
      <c r="C322" t="s">
        <v>66</v>
      </c>
      <c r="D322" s="22">
        <v>29617</v>
      </c>
      <c r="E322" s="22">
        <v>43424</v>
      </c>
      <c r="F322" t="s">
        <v>92</v>
      </c>
      <c r="G322" t="s">
        <v>935</v>
      </c>
      <c r="H322">
        <v>563757317</v>
      </c>
      <c r="I322">
        <v>1787622105</v>
      </c>
      <c r="J322">
        <v>26727</v>
      </c>
      <c r="K322">
        <v>6681.75</v>
      </c>
      <c r="L322">
        <v>2672.7000000000003</v>
      </c>
      <c r="M322">
        <v>36081.449999999997</v>
      </c>
      <c r="N322">
        <v>0.8</v>
      </c>
    </row>
    <row r="323" spans="1:14" x14ac:dyDescent="0.25">
      <c r="A323">
        <v>6279</v>
      </c>
      <c r="B323" t="s">
        <v>418</v>
      </c>
      <c r="C323" t="s">
        <v>66</v>
      </c>
      <c r="D323" s="22">
        <v>26197</v>
      </c>
      <c r="E323" s="22">
        <v>42855</v>
      </c>
      <c r="F323" t="s">
        <v>94</v>
      </c>
      <c r="G323" t="s">
        <v>78</v>
      </c>
      <c r="H323">
        <v>592884975</v>
      </c>
      <c r="I323">
        <v>1767050689</v>
      </c>
      <c r="J323">
        <v>21801</v>
      </c>
      <c r="K323">
        <v>5450.25</v>
      </c>
      <c r="L323">
        <v>2180.1</v>
      </c>
      <c r="M323">
        <v>29431.35</v>
      </c>
      <c r="N323">
        <v>0.52</v>
      </c>
    </row>
    <row r="324" spans="1:14" x14ac:dyDescent="0.25">
      <c r="A324">
        <v>6361</v>
      </c>
      <c r="B324" t="s">
        <v>419</v>
      </c>
      <c r="C324" t="s">
        <v>66</v>
      </c>
      <c r="D324" s="22">
        <v>38074</v>
      </c>
      <c r="E324" s="22">
        <v>41152</v>
      </c>
      <c r="F324" t="s">
        <v>94</v>
      </c>
      <c r="G324" t="s">
        <v>935</v>
      </c>
      <c r="H324">
        <v>557612898</v>
      </c>
      <c r="I324">
        <v>1719806032</v>
      </c>
      <c r="J324">
        <v>26452</v>
      </c>
      <c r="K324">
        <v>6613</v>
      </c>
      <c r="L324">
        <v>2645.2000000000003</v>
      </c>
      <c r="M324">
        <v>35710.199999999997</v>
      </c>
      <c r="N324">
        <v>0.47</v>
      </c>
    </row>
    <row r="325" spans="1:14" x14ac:dyDescent="0.25">
      <c r="A325">
        <v>4225</v>
      </c>
      <c r="B325" t="s">
        <v>420</v>
      </c>
      <c r="C325" t="s">
        <v>66</v>
      </c>
      <c r="D325" s="22">
        <v>26443</v>
      </c>
      <c r="E325" s="22">
        <v>40506</v>
      </c>
      <c r="F325" t="s">
        <v>97</v>
      </c>
      <c r="G325" t="s">
        <v>935</v>
      </c>
      <c r="H325">
        <v>558318755</v>
      </c>
      <c r="I325">
        <v>1710597332</v>
      </c>
      <c r="J325">
        <v>8783</v>
      </c>
      <c r="K325">
        <v>2195.75</v>
      </c>
      <c r="L325">
        <v>878.30000000000007</v>
      </c>
      <c r="M325">
        <v>11857.05</v>
      </c>
      <c r="N325">
        <v>0.37</v>
      </c>
    </row>
    <row r="326" spans="1:14" x14ac:dyDescent="0.25">
      <c r="A326">
        <v>8371</v>
      </c>
      <c r="B326" t="s">
        <v>421</v>
      </c>
      <c r="C326" t="s">
        <v>69</v>
      </c>
      <c r="D326" s="22">
        <v>22846</v>
      </c>
      <c r="E326" s="22">
        <v>41825</v>
      </c>
      <c r="F326" t="s">
        <v>97</v>
      </c>
      <c r="G326" t="s">
        <v>935</v>
      </c>
      <c r="H326">
        <v>557455091</v>
      </c>
      <c r="I326">
        <v>1766667287</v>
      </c>
      <c r="J326">
        <v>39929</v>
      </c>
      <c r="K326">
        <v>9982.25</v>
      </c>
      <c r="L326">
        <v>3992.9</v>
      </c>
      <c r="M326">
        <v>53904.15</v>
      </c>
      <c r="N326">
        <v>0.93</v>
      </c>
    </row>
    <row r="327" spans="1:14" x14ac:dyDescent="0.25">
      <c r="A327">
        <v>7506</v>
      </c>
      <c r="B327" t="s">
        <v>422</v>
      </c>
      <c r="C327" t="s">
        <v>66</v>
      </c>
      <c r="D327" s="22">
        <v>34347</v>
      </c>
      <c r="E327" s="22">
        <v>41583</v>
      </c>
      <c r="F327" t="s">
        <v>100</v>
      </c>
      <c r="G327" t="s">
        <v>81</v>
      </c>
      <c r="H327">
        <v>592402828</v>
      </c>
      <c r="I327">
        <v>1155349951</v>
      </c>
      <c r="J327">
        <v>51231</v>
      </c>
      <c r="K327">
        <v>12807.75</v>
      </c>
      <c r="L327">
        <v>5123.1000000000004</v>
      </c>
      <c r="M327">
        <v>69161.850000000006</v>
      </c>
      <c r="N327">
        <v>0.44</v>
      </c>
    </row>
    <row r="328" spans="1:14" x14ac:dyDescent="0.25">
      <c r="A328">
        <v>4265</v>
      </c>
      <c r="B328" t="s">
        <v>423</v>
      </c>
      <c r="C328" t="s">
        <v>66</v>
      </c>
      <c r="D328" s="22">
        <v>30886</v>
      </c>
      <c r="E328" s="22">
        <v>43576</v>
      </c>
      <c r="F328" t="s">
        <v>102</v>
      </c>
      <c r="G328" t="s">
        <v>935</v>
      </c>
      <c r="H328">
        <v>556870709</v>
      </c>
      <c r="I328">
        <v>1837387420</v>
      </c>
      <c r="J328">
        <v>12208</v>
      </c>
      <c r="K328">
        <v>3052</v>
      </c>
      <c r="L328">
        <v>1220.8</v>
      </c>
      <c r="M328">
        <v>16480.8</v>
      </c>
      <c r="N328">
        <v>0.3</v>
      </c>
    </row>
    <row r="329" spans="1:14" x14ac:dyDescent="0.25">
      <c r="A329">
        <v>7064</v>
      </c>
      <c r="B329" t="s">
        <v>424</v>
      </c>
      <c r="C329" t="s">
        <v>66</v>
      </c>
      <c r="D329" s="22">
        <v>27075</v>
      </c>
      <c r="E329" s="22">
        <v>42491</v>
      </c>
      <c r="F329" t="s">
        <v>102</v>
      </c>
      <c r="G329" t="s">
        <v>78</v>
      </c>
      <c r="H329">
        <v>579078747</v>
      </c>
      <c r="I329">
        <v>1304124754</v>
      </c>
      <c r="J329">
        <v>30374</v>
      </c>
      <c r="K329">
        <v>7593.5</v>
      </c>
      <c r="L329">
        <v>3037.4</v>
      </c>
      <c r="M329">
        <v>41004.9</v>
      </c>
      <c r="N329">
        <v>0.56999999999999995</v>
      </c>
    </row>
    <row r="330" spans="1:14" x14ac:dyDescent="0.25">
      <c r="A330">
        <v>5807</v>
      </c>
      <c r="B330" t="s">
        <v>425</v>
      </c>
      <c r="C330" t="s">
        <v>69</v>
      </c>
      <c r="D330" s="22">
        <v>24656</v>
      </c>
      <c r="E330" s="22">
        <v>40399</v>
      </c>
      <c r="F330" t="s">
        <v>105</v>
      </c>
      <c r="G330" t="s">
        <v>78</v>
      </c>
      <c r="H330">
        <v>596340300</v>
      </c>
      <c r="I330">
        <v>1816895819</v>
      </c>
      <c r="J330">
        <v>59397</v>
      </c>
      <c r="K330">
        <v>14849.25</v>
      </c>
      <c r="L330">
        <v>5939.7000000000007</v>
      </c>
      <c r="M330">
        <v>80185.95</v>
      </c>
      <c r="N330">
        <v>0.47</v>
      </c>
    </row>
    <row r="331" spans="1:14" x14ac:dyDescent="0.25">
      <c r="A331">
        <v>3244</v>
      </c>
      <c r="B331" t="s">
        <v>426</v>
      </c>
      <c r="C331" t="s">
        <v>66</v>
      </c>
      <c r="D331" s="22">
        <v>27184</v>
      </c>
      <c r="E331" s="22">
        <v>44201</v>
      </c>
      <c r="F331" t="s">
        <v>107</v>
      </c>
      <c r="G331" t="s">
        <v>935</v>
      </c>
      <c r="H331">
        <v>573069652</v>
      </c>
      <c r="I331">
        <v>1725143386</v>
      </c>
      <c r="J331">
        <v>37449</v>
      </c>
      <c r="K331">
        <v>9362.25</v>
      </c>
      <c r="L331">
        <v>3744.9</v>
      </c>
      <c r="M331">
        <v>50556.15</v>
      </c>
      <c r="N331">
        <v>0.36</v>
      </c>
    </row>
    <row r="332" spans="1:14" x14ac:dyDescent="0.25">
      <c r="A332">
        <v>6786</v>
      </c>
      <c r="B332" t="s">
        <v>427</v>
      </c>
      <c r="C332" t="s">
        <v>66</v>
      </c>
      <c r="D332" s="22">
        <v>35412</v>
      </c>
      <c r="E332" s="22">
        <v>42586</v>
      </c>
      <c r="F332" t="s">
        <v>107</v>
      </c>
      <c r="G332" t="s">
        <v>935</v>
      </c>
      <c r="H332">
        <v>589107486</v>
      </c>
      <c r="I332">
        <v>1118439833</v>
      </c>
      <c r="J332">
        <v>18410</v>
      </c>
      <c r="K332">
        <v>4602.5</v>
      </c>
      <c r="L332">
        <v>1841</v>
      </c>
      <c r="M332">
        <v>24853.5</v>
      </c>
      <c r="N332">
        <v>0.62</v>
      </c>
    </row>
    <row r="333" spans="1:14" x14ac:dyDescent="0.25">
      <c r="A333">
        <v>6819</v>
      </c>
      <c r="B333" t="s">
        <v>428</v>
      </c>
      <c r="C333" t="s">
        <v>66</v>
      </c>
      <c r="D333" s="22">
        <v>29079</v>
      </c>
      <c r="E333" s="22">
        <v>40376</v>
      </c>
      <c r="F333" t="s">
        <v>110</v>
      </c>
      <c r="G333" t="s">
        <v>81</v>
      </c>
      <c r="H333">
        <v>587989926</v>
      </c>
      <c r="I333">
        <v>1166976209</v>
      </c>
      <c r="J333">
        <v>42710</v>
      </c>
      <c r="K333">
        <v>10677.5</v>
      </c>
      <c r="L333">
        <v>4271</v>
      </c>
      <c r="M333">
        <v>57658.5</v>
      </c>
      <c r="N333">
        <v>0.76</v>
      </c>
    </row>
    <row r="334" spans="1:14" x14ac:dyDescent="0.25">
      <c r="A334">
        <v>4275</v>
      </c>
      <c r="B334" t="s">
        <v>429</v>
      </c>
      <c r="C334" t="s">
        <v>66</v>
      </c>
      <c r="D334" s="22">
        <v>35781</v>
      </c>
      <c r="E334" s="22">
        <v>42813</v>
      </c>
      <c r="F334" t="s">
        <v>112</v>
      </c>
      <c r="G334" t="s">
        <v>81</v>
      </c>
      <c r="H334">
        <v>557873011</v>
      </c>
      <c r="I334">
        <v>1542309503</v>
      </c>
      <c r="J334">
        <v>64297</v>
      </c>
      <c r="K334">
        <v>16074.25</v>
      </c>
      <c r="L334">
        <v>6429.7000000000007</v>
      </c>
      <c r="M334">
        <v>86800.95</v>
      </c>
      <c r="N334">
        <v>0.33</v>
      </c>
    </row>
    <row r="335" spans="1:14" x14ac:dyDescent="0.25">
      <c r="A335">
        <v>2098</v>
      </c>
      <c r="B335" t="s">
        <v>430</v>
      </c>
      <c r="C335" t="s">
        <v>69</v>
      </c>
      <c r="D335" s="22">
        <v>22309</v>
      </c>
      <c r="E335" s="22">
        <v>42284</v>
      </c>
      <c r="F335" t="s">
        <v>112</v>
      </c>
      <c r="G335" t="s">
        <v>78</v>
      </c>
      <c r="H335">
        <v>575655265</v>
      </c>
      <c r="I335">
        <v>1581378394</v>
      </c>
      <c r="J335">
        <v>42228</v>
      </c>
      <c r="K335">
        <v>10557</v>
      </c>
      <c r="L335">
        <v>4222.8</v>
      </c>
      <c r="M335">
        <v>57007.8</v>
      </c>
      <c r="N335">
        <v>0.73</v>
      </c>
    </row>
    <row r="336" spans="1:14" x14ac:dyDescent="0.25">
      <c r="A336">
        <v>6277</v>
      </c>
      <c r="B336" t="s">
        <v>431</v>
      </c>
      <c r="C336" t="s">
        <v>66</v>
      </c>
      <c r="D336" s="22">
        <v>34964</v>
      </c>
      <c r="E336" s="22">
        <v>43160</v>
      </c>
      <c r="F336" t="s">
        <v>115</v>
      </c>
      <c r="G336" t="s">
        <v>81</v>
      </c>
      <c r="H336">
        <v>584664858</v>
      </c>
      <c r="I336">
        <v>1574332747</v>
      </c>
      <c r="J336">
        <v>44556</v>
      </c>
      <c r="K336">
        <v>11139</v>
      </c>
      <c r="L336">
        <v>4455.6000000000004</v>
      </c>
      <c r="M336">
        <v>60150.6</v>
      </c>
      <c r="N336">
        <v>0.99</v>
      </c>
    </row>
    <row r="337" spans="1:14" x14ac:dyDescent="0.25">
      <c r="A337">
        <v>3678</v>
      </c>
      <c r="B337" t="s">
        <v>432</v>
      </c>
      <c r="C337" t="s">
        <v>66</v>
      </c>
      <c r="D337" s="22">
        <v>33131</v>
      </c>
      <c r="E337" s="22">
        <v>43512</v>
      </c>
      <c r="F337" t="s">
        <v>117</v>
      </c>
      <c r="G337" t="s">
        <v>935</v>
      </c>
      <c r="H337">
        <v>580160549</v>
      </c>
      <c r="I337">
        <v>1510682880</v>
      </c>
      <c r="J337">
        <v>40338</v>
      </c>
      <c r="K337">
        <v>10084.5</v>
      </c>
      <c r="L337">
        <v>4033.8</v>
      </c>
      <c r="M337">
        <v>54456.3</v>
      </c>
      <c r="N337">
        <v>0.91</v>
      </c>
    </row>
    <row r="338" spans="1:14" x14ac:dyDescent="0.25">
      <c r="A338">
        <v>4396</v>
      </c>
      <c r="B338" t="s">
        <v>433</v>
      </c>
      <c r="C338" t="s">
        <v>66</v>
      </c>
      <c r="D338" s="22">
        <v>22629</v>
      </c>
      <c r="E338" s="22">
        <v>43039</v>
      </c>
      <c r="F338" t="s">
        <v>119</v>
      </c>
      <c r="G338" t="s">
        <v>935</v>
      </c>
      <c r="H338">
        <v>558079475</v>
      </c>
      <c r="I338">
        <v>1978039072</v>
      </c>
      <c r="J338">
        <v>38692</v>
      </c>
      <c r="K338">
        <v>9673</v>
      </c>
      <c r="L338">
        <v>3869.2000000000003</v>
      </c>
      <c r="M338">
        <v>52234.2</v>
      </c>
      <c r="N338">
        <v>0.71</v>
      </c>
    </row>
    <row r="339" spans="1:14" x14ac:dyDescent="0.25">
      <c r="A339">
        <v>7359</v>
      </c>
      <c r="B339" t="s">
        <v>434</v>
      </c>
      <c r="C339" t="s">
        <v>66</v>
      </c>
      <c r="D339" s="22">
        <v>28582</v>
      </c>
      <c r="E339" s="22">
        <v>41233</v>
      </c>
      <c r="F339" t="s">
        <v>121</v>
      </c>
      <c r="G339" t="s">
        <v>81</v>
      </c>
      <c r="H339">
        <v>588925458</v>
      </c>
      <c r="I339">
        <v>1163743340</v>
      </c>
      <c r="J339">
        <v>3830</v>
      </c>
      <c r="K339">
        <v>957.5</v>
      </c>
      <c r="L339">
        <v>383</v>
      </c>
      <c r="M339">
        <v>5170.5</v>
      </c>
      <c r="N339">
        <v>0.7</v>
      </c>
    </row>
    <row r="340" spans="1:14" x14ac:dyDescent="0.25">
      <c r="A340">
        <v>6521</v>
      </c>
      <c r="B340" t="s">
        <v>435</v>
      </c>
      <c r="C340" t="s">
        <v>69</v>
      </c>
      <c r="D340" s="22">
        <v>28527</v>
      </c>
      <c r="E340" s="22">
        <v>40756</v>
      </c>
      <c r="F340" t="s">
        <v>123</v>
      </c>
      <c r="G340" t="s">
        <v>81</v>
      </c>
      <c r="H340">
        <v>599324498</v>
      </c>
      <c r="I340">
        <v>1324466874</v>
      </c>
      <c r="J340">
        <v>59026</v>
      </c>
      <c r="K340">
        <v>14756.5</v>
      </c>
      <c r="L340">
        <v>5902.6</v>
      </c>
      <c r="M340">
        <v>79685.100000000006</v>
      </c>
      <c r="N340">
        <v>0.79</v>
      </c>
    </row>
    <row r="341" spans="1:14" x14ac:dyDescent="0.25">
      <c r="A341">
        <v>4499</v>
      </c>
      <c r="B341" t="s">
        <v>436</v>
      </c>
      <c r="C341" t="s">
        <v>66</v>
      </c>
      <c r="D341" s="22">
        <v>30117</v>
      </c>
      <c r="E341" s="22">
        <v>43259</v>
      </c>
      <c r="F341" t="s">
        <v>125</v>
      </c>
      <c r="G341" t="s">
        <v>935</v>
      </c>
      <c r="H341">
        <v>563769497</v>
      </c>
      <c r="I341">
        <v>1557395480</v>
      </c>
      <c r="J341">
        <v>55580</v>
      </c>
      <c r="K341">
        <v>13895</v>
      </c>
      <c r="L341">
        <v>5558</v>
      </c>
      <c r="M341">
        <v>75033</v>
      </c>
      <c r="N341">
        <v>0.37</v>
      </c>
    </row>
    <row r="342" spans="1:14" x14ac:dyDescent="0.25">
      <c r="A342">
        <v>7983</v>
      </c>
      <c r="B342" t="s">
        <v>437</v>
      </c>
      <c r="C342" t="s">
        <v>69</v>
      </c>
      <c r="D342" s="22">
        <v>35829</v>
      </c>
      <c r="E342" s="22">
        <v>40328</v>
      </c>
      <c r="F342" t="s">
        <v>127</v>
      </c>
      <c r="G342" t="s">
        <v>935</v>
      </c>
      <c r="H342">
        <v>575785683</v>
      </c>
      <c r="I342">
        <v>1632065819</v>
      </c>
      <c r="J342">
        <v>10129</v>
      </c>
      <c r="K342">
        <v>2532.25</v>
      </c>
      <c r="L342">
        <v>1012.9000000000001</v>
      </c>
      <c r="M342">
        <v>13674.15</v>
      </c>
      <c r="N342">
        <v>0.53</v>
      </c>
    </row>
    <row r="343" spans="1:14" x14ac:dyDescent="0.25">
      <c r="A343">
        <v>7833</v>
      </c>
      <c r="B343" t="s">
        <v>438</v>
      </c>
      <c r="C343" t="s">
        <v>66</v>
      </c>
      <c r="D343" s="22">
        <v>26962</v>
      </c>
      <c r="E343" s="22">
        <v>41701</v>
      </c>
      <c r="F343" t="s">
        <v>67</v>
      </c>
      <c r="G343" t="s">
        <v>935</v>
      </c>
      <c r="H343">
        <v>595232986</v>
      </c>
      <c r="I343">
        <v>1842344748</v>
      </c>
      <c r="J343">
        <v>64526</v>
      </c>
      <c r="K343">
        <v>16131.5</v>
      </c>
      <c r="L343">
        <v>6452.6</v>
      </c>
      <c r="M343">
        <v>87110.1</v>
      </c>
      <c r="N343">
        <v>0.72</v>
      </c>
    </row>
    <row r="344" spans="1:14" x14ac:dyDescent="0.25">
      <c r="A344">
        <v>5386</v>
      </c>
      <c r="B344" t="s">
        <v>439</v>
      </c>
      <c r="C344" t="s">
        <v>69</v>
      </c>
      <c r="D344" s="22">
        <v>29641</v>
      </c>
      <c r="E344" s="22">
        <v>43513</v>
      </c>
      <c r="F344" t="s">
        <v>70</v>
      </c>
      <c r="G344" t="s">
        <v>935</v>
      </c>
      <c r="H344">
        <v>586041137</v>
      </c>
      <c r="I344">
        <v>1355373504</v>
      </c>
      <c r="J344">
        <v>38127</v>
      </c>
      <c r="K344">
        <v>9531.75</v>
      </c>
      <c r="L344">
        <v>3812.7000000000003</v>
      </c>
      <c r="M344">
        <v>51471.45</v>
      </c>
      <c r="N344">
        <v>0.28000000000000003</v>
      </c>
    </row>
    <row r="345" spans="1:14" x14ac:dyDescent="0.25">
      <c r="A345">
        <v>7746</v>
      </c>
      <c r="B345" t="s">
        <v>440</v>
      </c>
      <c r="C345" t="s">
        <v>69</v>
      </c>
      <c r="D345" s="22">
        <v>35465</v>
      </c>
      <c r="E345" s="22">
        <v>42544</v>
      </c>
      <c r="F345" t="s">
        <v>73</v>
      </c>
      <c r="G345" t="s">
        <v>78</v>
      </c>
      <c r="H345">
        <v>596089750</v>
      </c>
      <c r="I345">
        <v>1186653330</v>
      </c>
      <c r="J345">
        <v>54576</v>
      </c>
      <c r="K345">
        <v>13644</v>
      </c>
      <c r="L345">
        <v>5457.6</v>
      </c>
      <c r="M345">
        <v>73677.600000000006</v>
      </c>
      <c r="N345">
        <v>0.45</v>
      </c>
    </row>
    <row r="346" spans="1:14" x14ac:dyDescent="0.25">
      <c r="A346">
        <v>6903</v>
      </c>
      <c r="B346" t="s">
        <v>441</v>
      </c>
      <c r="C346" t="s">
        <v>66</v>
      </c>
      <c r="D346" s="22">
        <v>29267</v>
      </c>
      <c r="E346" s="22">
        <v>43243</v>
      </c>
      <c r="F346" t="s">
        <v>73</v>
      </c>
      <c r="G346" t="s">
        <v>935</v>
      </c>
      <c r="H346">
        <v>595391347</v>
      </c>
      <c r="I346">
        <v>1430053403</v>
      </c>
      <c r="J346">
        <v>43249</v>
      </c>
      <c r="K346">
        <v>10812.25</v>
      </c>
      <c r="L346">
        <v>4324.9000000000005</v>
      </c>
      <c r="M346">
        <v>58386.15</v>
      </c>
      <c r="N346">
        <v>0.85</v>
      </c>
    </row>
    <row r="347" spans="1:14" x14ac:dyDescent="0.25">
      <c r="A347">
        <v>1569</v>
      </c>
      <c r="B347" t="s">
        <v>442</v>
      </c>
      <c r="C347" t="s">
        <v>66</v>
      </c>
      <c r="D347" s="22">
        <v>25550</v>
      </c>
      <c r="E347" s="22">
        <v>40894</v>
      </c>
      <c r="F347" t="s">
        <v>77</v>
      </c>
      <c r="G347" t="s">
        <v>935</v>
      </c>
      <c r="H347">
        <v>574129750</v>
      </c>
      <c r="I347">
        <v>1754207129</v>
      </c>
      <c r="J347">
        <v>2831</v>
      </c>
      <c r="K347">
        <v>707.75</v>
      </c>
      <c r="L347">
        <v>283.10000000000002</v>
      </c>
      <c r="M347">
        <v>3821.85</v>
      </c>
      <c r="N347">
        <v>0.46</v>
      </c>
    </row>
    <row r="348" spans="1:14" x14ac:dyDescent="0.25">
      <c r="A348">
        <v>2630</v>
      </c>
      <c r="B348" t="s">
        <v>443</v>
      </c>
      <c r="C348" t="s">
        <v>66</v>
      </c>
      <c r="D348" s="22">
        <v>36862</v>
      </c>
      <c r="E348" s="22">
        <v>41204</v>
      </c>
      <c r="F348" t="s">
        <v>80</v>
      </c>
      <c r="G348" t="s">
        <v>935</v>
      </c>
      <c r="H348">
        <v>580887243</v>
      </c>
      <c r="I348">
        <v>1444981195</v>
      </c>
      <c r="J348">
        <v>24504</v>
      </c>
      <c r="K348">
        <v>6126</v>
      </c>
      <c r="L348">
        <v>2450.4</v>
      </c>
      <c r="M348">
        <v>33080.400000000001</v>
      </c>
      <c r="N348">
        <v>0.99</v>
      </c>
    </row>
    <row r="349" spans="1:14" x14ac:dyDescent="0.25">
      <c r="A349">
        <v>5723</v>
      </c>
      <c r="B349" t="s">
        <v>444</v>
      </c>
      <c r="C349" t="s">
        <v>66</v>
      </c>
      <c r="D349" s="22">
        <v>38115</v>
      </c>
      <c r="E349" s="22">
        <v>41040</v>
      </c>
      <c r="F349" t="s">
        <v>83</v>
      </c>
      <c r="G349" t="s">
        <v>81</v>
      </c>
      <c r="H349">
        <v>556957288</v>
      </c>
      <c r="I349">
        <v>1544232568</v>
      </c>
      <c r="J349">
        <v>27481</v>
      </c>
      <c r="K349">
        <v>6870.25</v>
      </c>
      <c r="L349">
        <v>2748.1000000000004</v>
      </c>
      <c r="M349">
        <v>37099.35</v>
      </c>
      <c r="N349">
        <v>0.97</v>
      </c>
    </row>
    <row r="350" spans="1:14" x14ac:dyDescent="0.25">
      <c r="A350">
        <v>8417</v>
      </c>
      <c r="B350" t="s">
        <v>445</v>
      </c>
      <c r="C350" t="s">
        <v>66</v>
      </c>
      <c r="D350" s="22">
        <v>28613</v>
      </c>
      <c r="E350" s="22">
        <v>40466</v>
      </c>
      <c r="F350" t="s">
        <v>85</v>
      </c>
      <c r="G350" t="s">
        <v>935</v>
      </c>
      <c r="H350">
        <v>558833625</v>
      </c>
      <c r="I350">
        <v>1373314972</v>
      </c>
      <c r="J350">
        <v>65066</v>
      </c>
      <c r="K350">
        <v>16266.5</v>
      </c>
      <c r="L350">
        <v>6506.6</v>
      </c>
      <c r="M350">
        <v>87839.1</v>
      </c>
      <c r="N350">
        <v>0.35</v>
      </c>
    </row>
    <row r="351" spans="1:14" x14ac:dyDescent="0.25">
      <c r="A351">
        <v>9888</v>
      </c>
      <c r="B351" t="s">
        <v>446</v>
      </c>
      <c r="C351" t="s">
        <v>66</v>
      </c>
      <c r="D351" s="22">
        <v>31483</v>
      </c>
      <c r="E351" s="22">
        <v>40593</v>
      </c>
      <c r="F351" t="s">
        <v>87</v>
      </c>
      <c r="G351" t="s">
        <v>81</v>
      </c>
      <c r="H351">
        <v>574150499</v>
      </c>
      <c r="I351">
        <v>1324639543</v>
      </c>
      <c r="J351">
        <v>51349</v>
      </c>
      <c r="K351">
        <v>12837.25</v>
      </c>
      <c r="L351">
        <v>5134.9000000000005</v>
      </c>
      <c r="M351">
        <v>69321.149999999994</v>
      </c>
      <c r="N351">
        <v>0.93</v>
      </c>
    </row>
    <row r="352" spans="1:14" x14ac:dyDescent="0.25">
      <c r="A352">
        <v>2147</v>
      </c>
      <c r="B352" t="s">
        <v>447</v>
      </c>
      <c r="C352" t="s">
        <v>66</v>
      </c>
      <c r="D352" s="22">
        <v>28519</v>
      </c>
      <c r="E352" s="22">
        <v>42813</v>
      </c>
      <c r="F352" t="s">
        <v>89</v>
      </c>
      <c r="G352" t="s">
        <v>78</v>
      </c>
      <c r="H352">
        <v>562518237</v>
      </c>
      <c r="I352">
        <v>1925934118</v>
      </c>
      <c r="J352">
        <v>19958</v>
      </c>
      <c r="K352">
        <v>4989.5</v>
      </c>
      <c r="L352">
        <v>1995.8000000000002</v>
      </c>
      <c r="M352">
        <v>26943.3</v>
      </c>
      <c r="N352">
        <v>0.89</v>
      </c>
    </row>
    <row r="353" spans="1:14" x14ac:dyDescent="0.25">
      <c r="A353">
        <v>5891</v>
      </c>
      <c r="B353" t="s">
        <v>448</v>
      </c>
      <c r="C353" t="s">
        <v>66</v>
      </c>
      <c r="D353" s="22">
        <v>29905</v>
      </c>
      <c r="E353" s="22">
        <v>43867</v>
      </c>
      <c r="F353" t="s">
        <v>92</v>
      </c>
      <c r="G353" t="s">
        <v>90</v>
      </c>
      <c r="H353">
        <v>560603544</v>
      </c>
      <c r="I353">
        <v>1219604012</v>
      </c>
      <c r="J353">
        <v>53248</v>
      </c>
      <c r="K353">
        <v>13312</v>
      </c>
      <c r="L353">
        <v>5324.8</v>
      </c>
      <c r="M353">
        <v>71884.800000000003</v>
      </c>
      <c r="N353">
        <v>0.82</v>
      </c>
    </row>
    <row r="354" spans="1:14" x14ac:dyDescent="0.25">
      <c r="A354">
        <v>5465</v>
      </c>
      <c r="B354" t="s">
        <v>449</v>
      </c>
      <c r="C354" t="s">
        <v>66</v>
      </c>
      <c r="D354" s="22">
        <v>23278</v>
      </c>
      <c r="E354" s="22">
        <v>42967</v>
      </c>
      <c r="F354" t="s">
        <v>94</v>
      </c>
      <c r="G354" t="s">
        <v>81</v>
      </c>
      <c r="H354">
        <v>588549749</v>
      </c>
      <c r="I354">
        <v>1721386804</v>
      </c>
      <c r="J354">
        <v>51512</v>
      </c>
      <c r="K354">
        <v>12878</v>
      </c>
      <c r="L354">
        <v>5151.2000000000007</v>
      </c>
      <c r="M354">
        <v>69541.2</v>
      </c>
      <c r="N354">
        <v>0.61</v>
      </c>
    </row>
    <row r="355" spans="1:14" x14ac:dyDescent="0.25">
      <c r="A355">
        <v>5958</v>
      </c>
      <c r="B355" t="s">
        <v>450</v>
      </c>
      <c r="C355" t="s">
        <v>66</v>
      </c>
      <c r="D355" s="22">
        <v>30075</v>
      </c>
      <c r="E355" s="22">
        <v>40776</v>
      </c>
      <c r="F355" t="s">
        <v>94</v>
      </c>
      <c r="G355" t="s">
        <v>78</v>
      </c>
      <c r="H355">
        <v>573352443</v>
      </c>
      <c r="I355">
        <v>1566479992</v>
      </c>
      <c r="J355">
        <v>68141</v>
      </c>
      <c r="K355">
        <v>17035.25</v>
      </c>
      <c r="L355">
        <v>6814.1</v>
      </c>
      <c r="M355">
        <v>91990.35</v>
      </c>
      <c r="N355">
        <v>0.73</v>
      </c>
    </row>
    <row r="356" spans="1:14" x14ac:dyDescent="0.25">
      <c r="A356">
        <v>9295</v>
      </c>
      <c r="B356" t="s">
        <v>451</v>
      </c>
      <c r="C356" t="s">
        <v>66</v>
      </c>
      <c r="D356" s="22">
        <v>23942</v>
      </c>
      <c r="E356" s="22">
        <v>41283</v>
      </c>
      <c r="F356" t="s">
        <v>97</v>
      </c>
      <c r="G356" t="s">
        <v>935</v>
      </c>
      <c r="H356">
        <v>581141048</v>
      </c>
      <c r="I356">
        <v>1555677739</v>
      </c>
      <c r="J356">
        <v>18426</v>
      </c>
      <c r="K356">
        <v>4606.5</v>
      </c>
      <c r="L356">
        <v>1842.6000000000001</v>
      </c>
      <c r="M356">
        <v>24875.1</v>
      </c>
      <c r="N356">
        <v>0.73</v>
      </c>
    </row>
    <row r="357" spans="1:14" x14ac:dyDescent="0.25">
      <c r="A357">
        <v>3497</v>
      </c>
      <c r="B357" t="s">
        <v>452</v>
      </c>
      <c r="C357" t="s">
        <v>66</v>
      </c>
      <c r="D357" s="22">
        <v>40643</v>
      </c>
      <c r="E357" s="22">
        <v>40507</v>
      </c>
      <c r="F357" t="s">
        <v>97</v>
      </c>
      <c r="G357" t="s">
        <v>81</v>
      </c>
      <c r="H357">
        <v>599173476</v>
      </c>
      <c r="I357">
        <v>1761186778</v>
      </c>
      <c r="J357">
        <v>38831</v>
      </c>
      <c r="K357">
        <v>9707.75</v>
      </c>
      <c r="L357">
        <v>3883.1000000000004</v>
      </c>
      <c r="M357">
        <v>52421.85</v>
      </c>
      <c r="N357">
        <v>1</v>
      </c>
    </row>
    <row r="358" spans="1:14" x14ac:dyDescent="0.25">
      <c r="A358">
        <v>1907</v>
      </c>
      <c r="B358" t="s">
        <v>453</v>
      </c>
      <c r="C358" t="s">
        <v>66</v>
      </c>
      <c r="D358" s="22">
        <v>29072</v>
      </c>
      <c r="E358" s="22">
        <v>43525</v>
      </c>
      <c r="F358" t="s">
        <v>100</v>
      </c>
      <c r="G358" t="s">
        <v>81</v>
      </c>
      <c r="H358">
        <v>592220941</v>
      </c>
      <c r="I358">
        <v>1365193925</v>
      </c>
      <c r="J358">
        <v>25494</v>
      </c>
      <c r="K358">
        <v>6373.5</v>
      </c>
      <c r="L358">
        <v>2549.4</v>
      </c>
      <c r="M358">
        <v>34416.9</v>
      </c>
      <c r="N358">
        <v>0.62</v>
      </c>
    </row>
    <row r="359" spans="1:14" x14ac:dyDescent="0.25">
      <c r="A359">
        <v>3846</v>
      </c>
      <c r="B359" t="s">
        <v>454</v>
      </c>
      <c r="C359" t="s">
        <v>66</v>
      </c>
      <c r="D359" s="22">
        <v>36408</v>
      </c>
      <c r="E359" s="22">
        <v>41259</v>
      </c>
      <c r="F359" t="s">
        <v>102</v>
      </c>
      <c r="G359" t="s">
        <v>90</v>
      </c>
      <c r="H359">
        <v>559517153</v>
      </c>
      <c r="I359">
        <v>1103230206</v>
      </c>
      <c r="J359">
        <v>37395</v>
      </c>
      <c r="K359">
        <v>9348.75</v>
      </c>
      <c r="L359">
        <v>3739.5</v>
      </c>
      <c r="M359">
        <v>50483.25</v>
      </c>
      <c r="N359">
        <v>0.72</v>
      </c>
    </row>
    <row r="360" spans="1:14" x14ac:dyDescent="0.25">
      <c r="A360">
        <v>4769</v>
      </c>
      <c r="B360" t="s">
        <v>455</v>
      </c>
      <c r="C360" t="s">
        <v>66</v>
      </c>
      <c r="D360" s="22">
        <v>29526</v>
      </c>
      <c r="E360" s="22">
        <v>43983</v>
      </c>
      <c r="F360" t="s">
        <v>102</v>
      </c>
      <c r="G360" t="s">
        <v>935</v>
      </c>
      <c r="H360">
        <v>597814930</v>
      </c>
      <c r="I360">
        <v>1969857955</v>
      </c>
      <c r="J360">
        <v>1884</v>
      </c>
      <c r="K360">
        <v>471</v>
      </c>
      <c r="L360">
        <v>188.4</v>
      </c>
      <c r="M360">
        <v>2543.4</v>
      </c>
      <c r="N360">
        <v>0.54</v>
      </c>
    </row>
    <row r="361" spans="1:14" x14ac:dyDescent="0.25">
      <c r="A361">
        <v>8092</v>
      </c>
      <c r="B361" t="s">
        <v>456</v>
      </c>
      <c r="C361" t="s">
        <v>66</v>
      </c>
      <c r="D361" s="22">
        <v>25612</v>
      </c>
      <c r="E361" s="22">
        <v>43144</v>
      </c>
      <c r="F361" t="s">
        <v>105</v>
      </c>
      <c r="G361" t="s">
        <v>81</v>
      </c>
      <c r="H361">
        <v>591222747</v>
      </c>
      <c r="I361">
        <v>1876317418</v>
      </c>
      <c r="J361">
        <v>47439</v>
      </c>
      <c r="K361">
        <v>11859.75</v>
      </c>
      <c r="L361">
        <v>4743.9000000000005</v>
      </c>
      <c r="M361">
        <v>64042.65</v>
      </c>
      <c r="N361">
        <v>0.31</v>
      </c>
    </row>
    <row r="362" spans="1:14" x14ac:dyDescent="0.25">
      <c r="A362">
        <v>4547</v>
      </c>
      <c r="B362" t="s">
        <v>457</v>
      </c>
      <c r="C362" t="s">
        <v>66</v>
      </c>
      <c r="D362" s="22">
        <v>30609</v>
      </c>
      <c r="E362" s="22">
        <v>40697</v>
      </c>
      <c r="F362" t="s">
        <v>107</v>
      </c>
      <c r="G362" t="s">
        <v>81</v>
      </c>
      <c r="H362">
        <v>557873843</v>
      </c>
      <c r="I362">
        <v>1799029458</v>
      </c>
      <c r="J362">
        <v>27906</v>
      </c>
      <c r="K362">
        <v>6976.5</v>
      </c>
      <c r="L362">
        <v>2790.6000000000004</v>
      </c>
      <c r="M362">
        <v>37673.1</v>
      </c>
      <c r="N362">
        <v>0.88</v>
      </c>
    </row>
    <row r="363" spans="1:14" x14ac:dyDescent="0.25">
      <c r="A363">
        <v>4223</v>
      </c>
      <c r="B363" t="s">
        <v>458</v>
      </c>
      <c r="C363" t="s">
        <v>66</v>
      </c>
      <c r="D363" s="22">
        <v>33344</v>
      </c>
      <c r="E363" s="22">
        <v>40850</v>
      </c>
      <c r="F363" t="s">
        <v>107</v>
      </c>
      <c r="G363" t="s">
        <v>90</v>
      </c>
      <c r="H363">
        <v>581039888</v>
      </c>
      <c r="I363">
        <v>1388636662</v>
      </c>
      <c r="J363">
        <v>7597</v>
      </c>
      <c r="K363">
        <v>1899.25</v>
      </c>
      <c r="L363">
        <v>759.7</v>
      </c>
      <c r="M363">
        <v>10255.950000000001</v>
      </c>
      <c r="N363">
        <v>0.95</v>
      </c>
    </row>
    <row r="364" spans="1:14" x14ac:dyDescent="0.25">
      <c r="A364">
        <v>8688</v>
      </c>
      <c r="B364" t="s">
        <v>459</v>
      </c>
      <c r="C364" t="s">
        <v>66</v>
      </c>
      <c r="D364" s="22">
        <v>32277</v>
      </c>
      <c r="E364" s="22">
        <v>43157</v>
      </c>
      <c r="F364" t="s">
        <v>110</v>
      </c>
      <c r="G364" t="s">
        <v>935</v>
      </c>
      <c r="H364">
        <v>570898222</v>
      </c>
      <c r="I364">
        <v>1762166317</v>
      </c>
      <c r="J364">
        <v>65705</v>
      </c>
      <c r="K364">
        <v>16426.25</v>
      </c>
      <c r="L364">
        <v>6570.5</v>
      </c>
      <c r="M364">
        <v>88701.75</v>
      </c>
      <c r="N364">
        <v>0.93</v>
      </c>
    </row>
    <row r="365" spans="1:14" x14ac:dyDescent="0.25">
      <c r="A365">
        <v>9924</v>
      </c>
      <c r="B365" t="s">
        <v>460</v>
      </c>
      <c r="C365" t="s">
        <v>66</v>
      </c>
      <c r="D365" s="22">
        <v>27138</v>
      </c>
      <c r="E365" s="22">
        <v>43751</v>
      </c>
      <c r="F365" t="s">
        <v>112</v>
      </c>
      <c r="G365" t="s">
        <v>935</v>
      </c>
      <c r="H365">
        <v>558571158</v>
      </c>
      <c r="I365">
        <v>1580918479</v>
      </c>
      <c r="J365">
        <v>23770</v>
      </c>
      <c r="K365">
        <v>5942.5</v>
      </c>
      <c r="L365">
        <v>2377</v>
      </c>
      <c r="M365">
        <v>32089.5</v>
      </c>
      <c r="N365">
        <v>0.99</v>
      </c>
    </row>
    <row r="366" spans="1:14" x14ac:dyDescent="0.25">
      <c r="A366">
        <v>8265</v>
      </c>
      <c r="B366" t="s">
        <v>461</v>
      </c>
      <c r="C366" t="s">
        <v>66</v>
      </c>
      <c r="D366" s="22">
        <v>22199</v>
      </c>
      <c r="E366" s="22">
        <v>44198</v>
      </c>
      <c r="F366" t="s">
        <v>112</v>
      </c>
      <c r="G366" t="s">
        <v>935</v>
      </c>
      <c r="H366">
        <v>589692883</v>
      </c>
      <c r="I366">
        <v>1908886727</v>
      </c>
      <c r="J366">
        <v>56635</v>
      </c>
      <c r="K366">
        <v>14158.75</v>
      </c>
      <c r="L366">
        <v>5663.5</v>
      </c>
      <c r="M366">
        <v>76457.25</v>
      </c>
      <c r="N366">
        <v>0.65</v>
      </c>
    </row>
    <row r="367" spans="1:14" x14ac:dyDescent="0.25">
      <c r="A367">
        <v>4523</v>
      </c>
      <c r="B367" t="s">
        <v>462</v>
      </c>
      <c r="C367" t="s">
        <v>66</v>
      </c>
      <c r="D367" s="22">
        <v>26669</v>
      </c>
      <c r="E367" s="22">
        <v>41152</v>
      </c>
      <c r="F367" t="s">
        <v>115</v>
      </c>
      <c r="G367" t="s">
        <v>90</v>
      </c>
      <c r="H367">
        <v>562559492</v>
      </c>
      <c r="I367">
        <v>1335000905</v>
      </c>
      <c r="J367">
        <v>32453</v>
      </c>
      <c r="K367">
        <v>8113.25</v>
      </c>
      <c r="L367">
        <v>3245.3</v>
      </c>
      <c r="M367">
        <v>43811.55</v>
      </c>
      <c r="N367">
        <v>0.93</v>
      </c>
    </row>
    <row r="368" spans="1:14" x14ac:dyDescent="0.25">
      <c r="A368">
        <v>2684</v>
      </c>
      <c r="B368" t="s">
        <v>463</v>
      </c>
      <c r="C368" t="s">
        <v>69</v>
      </c>
      <c r="D368" s="22">
        <v>22760</v>
      </c>
      <c r="E368" s="22">
        <v>43275</v>
      </c>
      <c r="F368" t="s">
        <v>117</v>
      </c>
      <c r="G368" t="s">
        <v>935</v>
      </c>
      <c r="H368">
        <v>565922230</v>
      </c>
      <c r="I368">
        <v>1805328700</v>
      </c>
      <c r="J368">
        <v>50446</v>
      </c>
      <c r="K368">
        <v>12611.5</v>
      </c>
      <c r="L368">
        <v>5044.6000000000004</v>
      </c>
      <c r="M368">
        <v>68102.100000000006</v>
      </c>
      <c r="N368">
        <v>1</v>
      </c>
    </row>
    <row r="369" spans="1:14" x14ac:dyDescent="0.25">
      <c r="A369">
        <v>1573</v>
      </c>
      <c r="B369" t="s">
        <v>464</v>
      </c>
      <c r="C369" t="s">
        <v>66</v>
      </c>
      <c r="D369" s="22">
        <v>35186</v>
      </c>
      <c r="E369" s="22">
        <v>40320</v>
      </c>
      <c r="F369" t="s">
        <v>119</v>
      </c>
      <c r="G369" t="s">
        <v>81</v>
      </c>
      <c r="H369">
        <v>577303972</v>
      </c>
      <c r="I369">
        <v>1472407208</v>
      </c>
      <c r="J369">
        <v>40506</v>
      </c>
      <c r="K369">
        <v>10126.5</v>
      </c>
      <c r="L369">
        <v>4050.6000000000004</v>
      </c>
      <c r="M369">
        <v>54683.1</v>
      </c>
      <c r="N369">
        <v>0.61</v>
      </c>
    </row>
    <row r="370" spans="1:14" x14ac:dyDescent="0.25">
      <c r="A370">
        <v>8354</v>
      </c>
      <c r="B370" t="s">
        <v>465</v>
      </c>
      <c r="C370" t="s">
        <v>66</v>
      </c>
      <c r="D370" s="22">
        <v>40792</v>
      </c>
      <c r="E370" s="22">
        <v>43692</v>
      </c>
      <c r="F370" t="s">
        <v>121</v>
      </c>
      <c r="G370" t="s">
        <v>935</v>
      </c>
      <c r="H370">
        <v>580858059</v>
      </c>
      <c r="I370">
        <v>1632152404</v>
      </c>
      <c r="J370">
        <v>5285</v>
      </c>
      <c r="K370">
        <v>1321.25</v>
      </c>
      <c r="L370">
        <v>528.5</v>
      </c>
      <c r="M370">
        <v>7134.75</v>
      </c>
      <c r="N370">
        <v>0.48</v>
      </c>
    </row>
    <row r="371" spans="1:14" x14ac:dyDescent="0.25">
      <c r="A371">
        <v>2848</v>
      </c>
      <c r="B371" t="s">
        <v>466</v>
      </c>
      <c r="C371" t="s">
        <v>66</v>
      </c>
      <c r="D371" s="22">
        <v>39193</v>
      </c>
      <c r="E371" s="22">
        <v>41320</v>
      </c>
      <c r="F371" t="s">
        <v>123</v>
      </c>
      <c r="G371" t="s">
        <v>78</v>
      </c>
      <c r="H371">
        <v>584351525</v>
      </c>
      <c r="I371">
        <v>1820118896</v>
      </c>
      <c r="J371">
        <v>13318</v>
      </c>
      <c r="K371">
        <v>3329.5</v>
      </c>
      <c r="L371">
        <v>1331.8000000000002</v>
      </c>
      <c r="M371">
        <v>17979.3</v>
      </c>
      <c r="N371">
        <v>0.38</v>
      </c>
    </row>
    <row r="372" spans="1:14" x14ac:dyDescent="0.25">
      <c r="A372">
        <v>7610</v>
      </c>
      <c r="B372" t="s">
        <v>467</v>
      </c>
      <c r="C372" t="s">
        <v>69</v>
      </c>
      <c r="D372" s="22">
        <v>36776</v>
      </c>
      <c r="E372" s="22">
        <v>43504</v>
      </c>
      <c r="F372" t="s">
        <v>125</v>
      </c>
      <c r="G372" t="s">
        <v>935</v>
      </c>
      <c r="H372">
        <v>555613104</v>
      </c>
      <c r="I372">
        <v>1714262434</v>
      </c>
      <c r="J372">
        <v>13319</v>
      </c>
      <c r="K372">
        <v>3329.75</v>
      </c>
      <c r="L372">
        <v>1331.9</v>
      </c>
      <c r="M372">
        <v>17980.650000000001</v>
      </c>
      <c r="N372">
        <v>0.28999999999999998</v>
      </c>
    </row>
    <row r="373" spans="1:14" x14ac:dyDescent="0.25">
      <c r="A373">
        <v>5661</v>
      </c>
      <c r="B373" t="s">
        <v>468</v>
      </c>
      <c r="C373" t="s">
        <v>66</v>
      </c>
      <c r="D373" s="22">
        <v>29747</v>
      </c>
      <c r="E373" s="22">
        <v>44039</v>
      </c>
      <c r="F373" t="s">
        <v>127</v>
      </c>
      <c r="G373" t="s">
        <v>90</v>
      </c>
      <c r="H373">
        <v>558140922</v>
      </c>
      <c r="I373">
        <v>1439611941</v>
      </c>
      <c r="J373">
        <v>18986</v>
      </c>
      <c r="K373">
        <v>4746.5</v>
      </c>
      <c r="L373">
        <v>1898.6000000000001</v>
      </c>
      <c r="M373">
        <v>25631.1</v>
      </c>
      <c r="N373">
        <v>0.33</v>
      </c>
    </row>
    <row r="374" spans="1:14" x14ac:dyDescent="0.25">
      <c r="A374">
        <v>9141</v>
      </c>
      <c r="B374" t="s">
        <v>469</v>
      </c>
      <c r="C374" t="s">
        <v>66</v>
      </c>
      <c r="D374" s="22">
        <v>24480</v>
      </c>
      <c r="E374" s="22">
        <v>40762</v>
      </c>
      <c r="F374" t="s">
        <v>67</v>
      </c>
      <c r="G374" t="s">
        <v>78</v>
      </c>
      <c r="H374">
        <v>581592259</v>
      </c>
      <c r="I374">
        <v>1494325932</v>
      </c>
      <c r="J374">
        <v>59738</v>
      </c>
      <c r="K374">
        <v>14934.5</v>
      </c>
      <c r="L374">
        <v>5973.8</v>
      </c>
      <c r="M374">
        <v>80646.3</v>
      </c>
      <c r="N374">
        <v>0.94</v>
      </c>
    </row>
    <row r="375" spans="1:14" x14ac:dyDescent="0.25">
      <c r="A375">
        <v>5889</v>
      </c>
      <c r="B375" t="s">
        <v>470</v>
      </c>
      <c r="C375" t="s">
        <v>69</v>
      </c>
      <c r="D375" s="22">
        <v>35017</v>
      </c>
      <c r="E375" s="22">
        <v>43565</v>
      </c>
      <c r="F375" t="s">
        <v>70</v>
      </c>
      <c r="G375" t="s">
        <v>935</v>
      </c>
      <c r="H375">
        <v>569868269</v>
      </c>
      <c r="I375">
        <v>1312392071</v>
      </c>
      <c r="J375">
        <v>56944</v>
      </c>
      <c r="K375">
        <v>14236</v>
      </c>
      <c r="L375">
        <v>5694.4000000000005</v>
      </c>
      <c r="M375">
        <v>76874.399999999994</v>
      </c>
      <c r="N375">
        <v>0.81</v>
      </c>
    </row>
    <row r="376" spans="1:14" x14ac:dyDescent="0.25">
      <c r="A376">
        <v>6418</v>
      </c>
      <c r="B376" t="s">
        <v>471</v>
      </c>
      <c r="C376" t="s">
        <v>66</v>
      </c>
      <c r="D376" s="22">
        <v>27920</v>
      </c>
      <c r="E376" s="22">
        <v>43128</v>
      </c>
      <c r="F376" t="s">
        <v>73</v>
      </c>
      <c r="G376" t="s">
        <v>935</v>
      </c>
      <c r="H376">
        <v>566033801</v>
      </c>
      <c r="I376">
        <v>1763990727</v>
      </c>
      <c r="J376">
        <v>29495</v>
      </c>
      <c r="K376">
        <v>7373.75</v>
      </c>
      <c r="L376">
        <v>2949.5</v>
      </c>
      <c r="M376">
        <v>39818.25</v>
      </c>
      <c r="N376">
        <v>0.44</v>
      </c>
    </row>
    <row r="377" spans="1:14" x14ac:dyDescent="0.25">
      <c r="A377">
        <v>6367</v>
      </c>
      <c r="B377" t="s">
        <v>472</v>
      </c>
      <c r="C377" t="s">
        <v>66</v>
      </c>
      <c r="D377" s="22">
        <v>27673</v>
      </c>
      <c r="E377" s="22">
        <v>43563</v>
      </c>
      <c r="F377" t="s">
        <v>73</v>
      </c>
      <c r="G377" t="s">
        <v>78</v>
      </c>
      <c r="H377">
        <v>574985718</v>
      </c>
      <c r="I377">
        <v>1429852886</v>
      </c>
      <c r="J377">
        <v>12093</v>
      </c>
      <c r="K377">
        <v>3023.25</v>
      </c>
      <c r="L377">
        <v>1209.3</v>
      </c>
      <c r="M377">
        <v>16325.55</v>
      </c>
      <c r="N377">
        <v>0.35</v>
      </c>
    </row>
    <row r="378" spans="1:14" x14ac:dyDescent="0.25">
      <c r="A378">
        <v>6586</v>
      </c>
      <c r="B378" t="s">
        <v>473</v>
      </c>
      <c r="C378" t="s">
        <v>69</v>
      </c>
      <c r="D378" s="22">
        <v>34769</v>
      </c>
      <c r="E378" s="22">
        <v>43124</v>
      </c>
      <c r="F378" t="s">
        <v>77</v>
      </c>
      <c r="G378" t="s">
        <v>81</v>
      </c>
      <c r="H378">
        <v>582379352</v>
      </c>
      <c r="I378">
        <v>1546292061</v>
      </c>
      <c r="J378">
        <v>21242</v>
      </c>
      <c r="K378">
        <v>5310.5</v>
      </c>
      <c r="L378">
        <v>2124.2000000000003</v>
      </c>
      <c r="M378">
        <v>28676.7</v>
      </c>
      <c r="N378">
        <v>0.38</v>
      </c>
    </row>
    <row r="379" spans="1:14" x14ac:dyDescent="0.25">
      <c r="A379">
        <v>7748</v>
      </c>
      <c r="B379" t="s">
        <v>474</v>
      </c>
      <c r="C379" t="s">
        <v>66</v>
      </c>
      <c r="D379" s="22">
        <v>28824</v>
      </c>
      <c r="E379" s="22">
        <v>43893</v>
      </c>
      <c r="F379" t="s">
        <v>80</v>
      </c>
      <c r="G379" t="s">
        <v>935</v>
      </c>
      <c r="H379">
        <v>584772032</v>
      </c>
      <c r="I379">
        <v>1976311795</v>
      </c>
      <c r="J379">
        <v>53015</v>
      </c>
      <c r="K379">
        <v>13253.75</v>
      </c>
      <c r="L379">
        <v>5301.5</v>
      </c>
      <c r="M379">
        <v>71570.25</v>
      </c>
      <c r="N379">
        <v>0.9</v>
      </c>
    </row>
    <row r="380" spans="1:14" x14ac:dyDescent="0.25">
      <c r="A380">
        <v>7028</v>
      </c>
      <c r="B380" t="s">
        <v>475</v>
      </c>
      <c r="C380" t="s">
        <v>66</v>
      </c>
      <c r="D380" s="22">
        <v>23249</v>
      </c>
      <c r="E380" s="22">
        <v>43607</v>
      </c>
      <c r="F380" t="s">
        <v>83</v>
      </c>
      <c r="G380" t="s">
        <v>90</v>
      </c>
      <c r="H380">
        <v>560410706</v>
      </c>
      <c r="I380">
        <v>1996554971</v>
      </c>
      <c r="J380">
        <v>46893</v>
      </c>
      <c r="K380">
        <v>11723.25</v>
      </c>
      <c r="L380">
        <v>4689.3</v>
      </c>
      <c r="M380">
        <v>63305.55</v>
      </c>
      <c r="N380">
        <v>0.76</v>
      </c>
    </row>
    <row r="381" spans="1:14" x14ac:dyDescent="0.25">
      <c r="A381">
        <v>4769</v>
      </c>
      <c r="B381" t="s">
        <v>476</v>
      </c>
      <c r="C381" t="s">
        <v>66</v>
      </c>
      <c r="D381" s="22">
        <v>30620</v>
      </c>
      <c r="E381" s="22">
        <v>43838</v>
      </c>
      <c r="F381" t="s">
        <v>85</v>
      </c>
      <c r="G381" t="s">
        <v>935</v>
      </c>
      <c r="H381">
        <v>579939751</v>
      </c>
      <c r="I381">
        <v>1587611229</v>
      </c>
      <c r="J381">
        <v>18671</v>
      </c>
      <c r="K381">
        <v>4667.75</v>
      </c>
      <c r="L381">
        <v>1867.1000000000001</v>
      </c>
      <c r="M381">
        <v>25205.85</v>
      </c>
      <c r="N381">
        <v>0.8</v>
      </c>
    </row>
    <row r="382" spans="1:14" x14ac:dyDescent="0.25">
      <c r="A382">
        <v>7806</v>
      </c>
      <c r="B382" t="s">
        <v>477</v>
      </c>
      <c r="C382" t="s">
        <v>66</v>
      </c>
      <c r="D382" s="22">
        <v>35814</v>
      </c>
      <c r="E382" s="22">
        <v>41804</v>
      </c>
      <c r="F382" t="s">
        <v>87</v>
      </c>
      <c r="G382" t="s">
        <v>78</v>
      </c>
      <c r="H382">
        <v>592554716</v>
      </c>
      <c r="I382">
        <v>1602132666</v>
      </c>
      <c r="J382">
        <v>62537</v>
      </c>
      <c r="K382">
        <v>15634.25</v>
      </c>
      <c r="L382">
        <v>6253.7000000000007</v>
      </c>
      <c r="M382">
        <v>84424.95</v>
      </c>
      <c r="N382">
        <v>0.52</v>
      </c>
    </row>
    <row r="383" spans="1:14" x14ac:dyDescent="0.25">
      <c r="A383">
        <v>5427</v>
      </c>
      <c r="B383" t="s">
        <v>478</v>
      </c>
      <c r="C383" t="s">
        <v>66</v>
      </c>
      <c r="D383" s="22">
        <v>25756</v>
      </c>
      <c r="E383" s="22">
        <v>42231</v>
      </c>
      <c r="F383" t="s">
        <v>89</v>
      </c>
      <c r="G383" t="s">
        <v>81</v>
      </c>
      <c r="H383">
        <v>565280139</v>
      </c>
      <c r="I383">
        <v>1471167950</v>
      </c>
      <c r="J383">
        <v>34955</v>
      </c>
      <c r="K383">
        <v>8738.75</v>
      </c>
      <c r="L383">
        <v>3495.5</v>
      </c>
      <c r="M383">
        <v>47189.25</v>
      </c>
      <c r="N383">
        <v>0.74</v>
      </c>
    </row>
    <row r="384" spans="1:14" x14ac:dyDescent="0.25">
      <c r="A384">
        <v>3208</v>
      </c>
      <c r="B384" t="s">
        <v>479</v>
      </c>
      <c r="C384" t="s">
        <v>66</v>
      </c>
      <c r="D384" s="22">
        <v>29117</v>
      </c>
      <c r="E384" s="22">
        <v>40754</v>
      </c>
      <c r="F384" t="s">
        <v>92</v>
      </c>
      <c r="G384" t="s">
        <v>935</v>
      </c>
      <c r="H384">
        <v>559591201</v>
      </c>
      <c r="I384">
        <v>1317766577</v>
      </c>
      <c r="J384">
        <v>21561</v>
      </c>
      <c r="K384">
        <v>5390.25</v>
      </c>
      <c r="L384">
        <v>2156.1</v>
      </c>
      <c r="M384">
        <v>29107.35</v>
      </c>
      <c r="N384">
        <v>0.65</v>
      </c>
    </row>
    <row r="385" spans="1:14" x14ac:dyDescent="0.25">
      <c r="A385">
        <v>5182</v>
      </c>
      <c r="B385" t="s">
        <v>480</v>
      </c>
      <c r="C385" t="s">
        <v>66</v>
      </c>
      <c r="D385" s="22">
        <v>26123</v>
      </c>
      <c r="E385" s="22">
        <v>43356</v>
      </c>
      <c r="F385" t="s">
        <v>94</v>
      </c>
      <c r="G385" t="s">
        <v>935</v>
      </c>
      <c r="H385">
        <v>597779695</v>
      </c>
      <c r="I385">
        <v>1521761517</v>
      </c>
      <c r="J385">
        <v>39576</v>
      </c>
      <c r="K385">
        <v>9894</v>
      </c>
      <c r="L385">
        <v>3957.6000000000004</v>
      </c>
      <c r="M385">
        <v>53427.6</v>
      </c>
      <c r="N385">
        <v>0.85</v>
      </c>
    </row>
    <row r="386" spans="1:14" x14ac:dyDescent="0.25">
      <c r="A386">
        <v>4187</v>
      </c>
      <c r="B386" t="s">
        <v>481</v>
      </c>
      <c r="C386" t="s">
        <v>66</v>
      </c>
      <c r="D386" s="22">
        <v>25428</v>
      </c>
      <c r="E386" s="22">
        <v>42382</v>
      </c>
      <c r="F386" t="s">
        <v>94</v>
      </c>
      <c r="G386" t="s">
        <v>81</v>
      </c>
      <c r="H386">
        <v>596287298</v>
      </c>
      <c r="I386">
        <v>1351943672</v>
      </c>
      <c r="J386">
        <v>9280</v>
      </c>
      <c r="K386">
        <v>2320</v>
      </c>
      <c r="L386">
        <v>928</v>
      </c>
      <c r="M386">
        <v>12528</v>
      </c>
      <c r="N386">
        <v>0.36</v>
      </c>
    </row>
    <row r="387" spans="1:14" x14ac:dyDescent="0.25">
      <c r="A387">
        <v>8027</v>
      </c>
      <c r="B387" t="s">
        <v>482</v>
      </c>
      <c r="C387" t="s">
        <v>66</v>
      </c>
      <c r="D387" s="22">
        <v>36253</v>
      </c>
      <c r="E387" s="22">
        <v>42141</v>
      </c>
      <c r="F387" t="s">
        <v>97</v>
      </c>
      <c r="G387" t="s">
        <v>78</v>
      </c>
      <c r="H387">
        <v>596200770</v>
      </c>
      <c r="I387">
        <v>1640761715</v>
      </c>
      <c r="J387">
        <v>20234</v>
      </c>
      <c r="K387">
        <v>5058.5</v>
      </c>
      <c r="L387">
        <v>2023.4</v>
      </c>
      <c r="M387">
        <v>27315.9</v>
      </c>
      <c r="N387">
        <v>0.92</v>
      </c>
    </row>
    <row r="388" spans="1:14" x14ac:dyDescent="0.25">
      <c r="A388">
        <v>4184</v>
      </c>
      <c r="B388" t="s">
        <v>483</v>
      </c>
      <c r="C388" t="s">
        <v>66</v>
      </c>
      <c r="D388" s="22">
        <v>38594</v>
      </c>
      <c r="E388" s="22">
        <v>43729</v>
      </c>
      <c r="F388" t="s">
        <v>97</v>
      </c>
      <c r="G388" t="s">
        <v>935</v>
      </c>
      <c r="H388">
        <v>581595927</v>
      </c>
      <c r="I388">
        <v>1672246960</v>
      </c>
      <c r="J388">
        <v>68496</v>
      </c>
      <c r="K388">
        <v>17124</v>
      </c>
      <c r="L388">
        <v>6849.6</v>
      </c>
      <c r="M388">
        <v>92469.6</v>
      </c>
      <c r="N388">
        <v>0.81</v>
      </c>
    </row>
    <row r="389" spans="1:14" x14ac:dyDescent="0.25">
      <c r="A389">
        <v>5835</v>
      </c>
      <c r="B389" t="s">
        <v>484</v>
      </c>
      <c r="C389" t="s">
        <v>66</v>
      </c>
      <c r="D389" s="22">
        <v>22577</v>
      </c>
      <c r="E389" s="22">
        <v>40675</v>
      </c>
      <c r="F389" t="s">
        <v>100</v>
      </c>
      <c r="G389" t="s">
        <v>81</v>
      </c>
      <c r="H389">
        <v>593416530</v>
      </c>
      <c r="I389">
        <v>1259180658</v>
      </c>
      <c r="J389">
        <v>68878</v>
      </c>
      <c r="K389">
        <v>17219.5</v>
      </c>
      <c r="L389">
        <v>6887.8</v>
      </c>
      <c r="M389">
        <v>92985.3</v>
      </c>
      <c r="N389">
        <v>0.83</v>
      </c>
    </row>
    <row r="390" spans="1:14" x14ac:dyDescent="0.25">
      <c r="A390">
        <v>4124</v>
      </c>
      <c r="B390" t="s">
        <v>485</v>
      </c>
      <c r="C390" t="s">
        <v>66</v>
      </c>
      <c r="D390" s="22">
        <v>22601</v>
      </c>
      <c r="E390" s="22">
        <v>41615</v>
      </c>
      <c r="F390" t="s">
        <v>102</v>
      </c>
      <c r="G390" t="s">
        <v>935</v>
      </c>
      <c r="H390">
        <v>567200068</v>
      </c>
      <c r="I390">
        <v>1756435034</v>
      </c>
      <c r="J390">
        <v>37628</v>
      </c>
      <c r="K390">
        <v>9407</v>
      </c>
      <c r="L390">
        <v>3762.8</v>
      </c>
      <c r="M390">
        <v>50797.8</v>
      </c>
      <c r="N390">
        <v>0.56000000000000005</v>
      </c>
    </row>
    <row r="391" spans="1:14" x14ac:dyDescent="0.25">
      <c r="A391">
        <v>8527</v>
      </c>
      <c r="B391" t="s">
        <v>486</v>
      </c>
      <c r="C391" t="s">
        <v>66</v>
      </c>
      <c r="D391" s="22">
        <v>32966</v>
      </c>
      <c r="E391" s="22">
        <v>41304</v>
      </c>
      <c r="F391" t="s">
        <v>102</v>
      </c>
      <c r="G391" t="s">
        <v>935</v>
      </c>
      <c r="H391">
        <v>563141388</v>
      </c>
      <c r="I391">
        <v>1664492253</v>
      </c>
      <c r="J391">
        <v>32782</v>
      </c>
      <c r="K391">
        <v>8195.5</v>
      </c>
      <c r="L391">
        <v>3278.2000000000003</v>
      </c>
      <c r="M391">
        <v>44255.7</v>
      </c>
      <c r="N391">
        <v>0.74</v>
      </c>
    </row>
    <row r="392" spans="1:14" x14ac:dyDescent="0.25">
      <c r="A392">
        <v>2748</v>
      </c>
      <c r="B392" t="s">
        <v>487</v>
      </c>
      <c r="C392" t="s">
        <v>66</v>
      </c>
      <c r="D392" s="22">
        <v>38930</v>
      </c>
      <c r="E392" s="22">
        <v>40454</v>
      </c>
      <c r="F392" t="s">
        <v>105</v>
      </c>
      <c r="G392" t="s">
        <v>935</v>
      </c>
      <c r="H392">
        <v>589055921</v>
      </c>
      <c r="I392">
        <v>1179283113</v>
      </c>
      <c r="J392">
        <v>41643</v>
      </c>
      <c r="K392">
        <v>10410.75</v>
      </c>
      <c r="L392">
        <v>4164.3</v>
      </c>
      <c r="M392">
        <v>56218.05</v>
      </c>
      <c r="N392">
        <v>0.8</v>
      </c>
    </row>
    <row r="393" spans="1:14" x14ac:dyDescent="0.25">
      <c r="A393">
        <v>1035</v>
      </c>
      <c r="B393" t="s">
        <v>488</v>
      </c>
      <c r="C393" t="s">
        <v>69</v>
      </c>
      <c r="D393" s="22">
        <v>34932</v>
      </c>
      <c r="E393" s="22">
        <v>42963</v>
      </c>
      <c r="F393" t="s">
        <v>107</v>
      </c>
      <c r="G393" t="s">
        <v>78</v>
      </c>
      <c r="H393">
        <v>574166067</v>
      </c>
      <c r="I393">
        <v>1137184007</v>
      </c>
      <c r="J393">
        <v>36133</v>
      </c>
      <c r="K393">
        <v>9033.25</v>
      </c>
      <c r="L393">
        <v>3613.3</v>
      </c>
      <c r="M393">
        <v>48779.55</v>
      </c>
      <c r="N393">
        <v>0.98</v>
      </c>
    </row>
    <row r="394" spans="1:14" x14ac:dyDescent="0.25">
      <c r="A394">
        <v>6107</v>
      </c>
      <c r="B394" t="s">
        <v>489</v>
      </c>
      <c r="C394" t="s">
        <v>66</v>
      </c>
      <c r="D394" s="22">
        <v>27803</v>
      </c>
      <c r="E394" s="22">
        <v>40322</v>
      </c>
      <c r="F394" t="s">
        <v>107</v>
      </c>
      <c r="G394" t="s">
        <v>935</v>
      </c>
      <c r="H394">
        <v>584180540</v>
      </c>
      <c r="I394">
        <v>1884271253</v>
      </c>
      <c r="J394">
        <v>23344</v>
      </c>
      <c r="K394">
        <v>5836</v>
      </c>
      <c r="L394">
        <v>2334.4</v>
      </c>
      <c r="M394">
        <v>31514.400000000001</v>
      </c>
      <c r="N394">
        <v>0.96</v>
      </c>
    </row>
    <row r="395" spans="1:14" x14ac:dyDescent="0.25">
      <c r="A395">
        <v>9009</v>
      </c>
      <c r="B395" t="s">
        <v>490</v>
      </c>
      <c r="C395" t="s">
        <v>66</v>
      </c>
      <c r="D395" s="22">
        <v>35633</v>
      </c>
      <c r="E395" s="22">
        <v>41955</v>
      </c>
      <c r="F395" t="s">
        <v>110</v>
      </c>
      <c r="G395" t="s">
        <v>90</v>
      </c>
      <c r="H395">
        <v>576815428</v>
      </c>
      <c r="I395">
        <v>1517762636</v>
      </c>
      <c r="J395">
        <v>49588</v>
      </c>
      <c r="K395">
        <v>12397</v>
      </c>
      <c r="L395">
        <v>4958.8</v>
      </c>
      <c r="M395">
        <v>66943.8</v>
      </c>
      <c r="N395">
        <v>0.28999999999999998</v>
      </c>
    </row>
    <row r="396" spans="1:14" x14ac:dyDescent="0.25">
      <c r="A396">
        <v>6521</v>
      </c>
      <c r="B396" t="s">
        <v>491</v>
      </c>
      <c r="C396" t="s">
        <v>69</v>
      </c>
      <c r="D396" s="22">
        <v>24540</v>
      </c>
      <c r="E396" s="22">
        <v>43548</v>
      </c>
      <c r="F396" t="s">
        <v>112</v>
      </c>
      <c r="G396" t="s">
        <v>935</v>
      </c>
      <c r="H396">
        <v>598045794</v>
      </c>
      <c r="I396">
        <v>1869302901</v>
      </c>
      <c r="J396">
        <v>2673</v>
      </c>
      <c r="K396">
        <v>668.25</v>
      </c>
      <c r="L396">
        <v>267.3</v>
      </c>
      <c r="M396">
        <v>3608.55</v>
      </c>
      <c r="N396">
        <v>0.33</v>
      </c>
    </row>
    <row r="397" spans="1:14" x14ac:dyDescent="0.25">
      <c r="A397">
        <v>1950</v>
      </c>
      <c r="B397" t="s">
        <v>492</v>
      </c>
      <c r="C397" t="s">
        <v>66</v>
      </c>
      <c r="D397" s="22">
        <v>25891</v>
      </c>
      <c r="E397" s="22">
        <v>43882</v>
      </c>
      <c r="F397" t="s">
        <v>112</v>
      </c>
      <c r="G397" t="s">
        <v>90</v>
      </c>
      <c r="H397">
        <v>571100671</v>
      </c>
      <c r="I397">
        <v>1971124525</v>
      </c>
      <c r="J397">
        <v>66679</v>
      </c>
      <c r="K397">
        <v>16669.75</v>
      </c>
      <c r="L397">
        <v>6667.9000000000005</v>
      </c>
      <c r="M397">
        <v>90016.65</v>
      </c>
      <c r="N397">
        <v>0.92</v>
      </c>
    </row>
    <row r="398" spans="1:14" x14ac:dyDescent="0.25">
      <c r="A398">
        <v>9974</v>
      </c>
      <c r="B398" t="s">
        <v>493</v>
      </c>
      <c r="C398" t="s">
        <v>66</v>
      </c>
      <c r="D398" s="22">
        <v>29049</v>
      </c>
      <c r="E398" s="22">
        <v>41876</v>
      </c>
      <c r="F398" t="s">
        <v>115</v>
      </c>
      <c r="G398" t="s">
        <v>935</v>
      </c>
      <c r="H398">
        <v>569345340</v>
      </c>
      <c r="I398">
        <v>1089522039</v>
      </c>
      <c r="J398">
        <v>60182</v>
      </c>
      <c r="K398">
        <v>15045.5</v>
      </c>
      <c r="L398">
        <v>6018.2000000000007</v>
      </c>
      <c r="M398">
        <v>81245.7</v>
      </c>
      <c r="N398">
        <v>0.72</v>
      </c>
    </row>
    <row r="399" spans="1:14" x14ac:dyDescent="0.25">
      <c r="A399">
        <v>9768</v>
      </c>
      <c r="B399" t="s">
        <v>494</v>
      </c>
      <c r="C399" t="s">
        <v>69</v>
      </c>
      <c r="D399" s="22">
        <v>31444</v>
      </c>
      <c r="E399" s="22">
        <v>41214</v>
      </c>
      <c r="F399" t="s">
        <v>117</v>
      </c>
      <c r="G399" t="s">
        <v>935</v>
      </c>
      <c r="H399">
        <v>582448707</v>
      </c>
      <c r="I399">
        <v>1732181909</v>
      </c>
      <c r="J399">
        <v>16348</v>
      </c>
      <c r="K399">
        <v>4087</v>
      </c>
      <c r="L399">
        <v>1634.8000000000002</v>
      </c>
      <c r="M399">
        <v>22069.8</v>
      </c>
      <c r="N399">
        <v>0.56000000000000005</v>
      </c>
    </row>
    <row r="400" spans="1:14" x14ac:dyDescent="0.25">
      <c r="A400">
        <v>9590</v>
      </c>
      <c r="B400" t="s">
        <v>495</v>
      </c>
      <c r="C400" t="s">
        <v>66</v>
      </c>
      <c r="D400" s="22">
        <v>28257</v>
      </c>
      <c r="E400" s="22">
        <v>40484</v>
      </c>
      <c r="F400" t="s">
        <v>119</v>
      </c>
      <c r="G400" t="s">
        <v>935</v>
      </c>
      <c r="H400">
        <v>561621289</v>
      </c>
      <c r="I400">
        <v>1141119557</v>
      </c>
      <c r="J400">
        <v>63818</v>
      </c>
      <c r="K400">
        <v>15954.5</v>
      </c>
      <c r="L400">
        <v>6381.8</v>
      </c>
      <c r="M400">
        <v>86154.3</v>
      </c>
      <c r="N400">
        <v>1</v>
      </c>
    </row>
    <row r="401" spans="1:14" x14ac:dyDescent="0.25">
      <c r="A401">
        <v>7015</v>
      </c>
      <c r="B401" t="s">
        <v>496</v>
      </c>
      <c r="C401" t="s">
        <v>66</v>
      </c>
      <c r="D401" s="22">
        <v>22719</v>
      </c>
      <c r="E401" s="22">
        <v>43257</v>
      </c>
      <c r="F401" t="s">
        <v>121</v>
      </c>
      <c r="G401" t="s">
        <v>81</v>
      </c>
      <c r="H401">
        <v>583921717</v>
      </c>
      <c r="I401">
        <v>1075861316</v>
      </c>
      <c r="J401">
        <v>5831</v>
      </c>
      <c r="K401">
        <v>1457.75</v>
      </c>
      <c r="L401">
        <v>583.1</v>
      </c>
      <c r="M401">
        <v>7871.85</v>
      </c>
      <c r="N401">
        <v>0.44</v>
      </c>
    </row>
    <row r="402" spans="1:14" x14ac:dyDescent="0.25">
      <c r="A402">
        <v>5256</v>
      </c>
      <c r="B402" t="s">
        <v>497</v>
      </c>
      <c r="C402" t="s">
        <v>69</v>
      </c>
      <c r="D402" s="22">
        <v>24938</v>
      </c>
      <c r="E402" s="22">
        <v>43475</v>
      </c>
      <c r="F402" t="s">
        <v>123</v>
      </c>
      <c r="G402" t="s">
        <v>78</v>
      </c>
      <c r="H402">
        <v>591489423</v>
      </c>
      <c r="I402">
        <v>1755064673</v>
      </c>
      <c r="J402">
        <v>3935</v>
      </c>
      <c r="K402">
        <v>983.75</v>
      </c>
      <c r="L402">
        <v>393.5</v>
      </c>
      <c r="M402">
        <v>5312.25</v>
      </c>
      <c r="N402">
        <v>0.94</v>
      </c>
    </row>
    <row r="403" spans="1:14" x14ac:dyDescent="0.25">
      <c r="A403">
        <v>3852</v>
      </c>
      <c r="B403" t="s">
        <v>498</v>
      </c>
      <c r="C403" t="s">
        <v>69</v>
      </c>
      <c r="D403" s="22">
        <v>26134</v>
      </c>
      <c r="E403" s="22">
        <v>43289</v>
      </c>
      <c r="F403" t="s">
        <v>125</v>
      </c>
      <c r="G403" t="s">
        <v>81</v>
      </c>
      <c r="H403">
        <v>576514639</v>
      </c>
      <c r="I403">
        <v>1620769066</v>
      </c>
      <c r="J403">
        <v>48460</v>
      </c>
      <c r="K403">
        <v>12115</v>
      </c>
      <c r="L403">
        <v>4846</v>
      </c>
      <c r="M403">
        <v>65421</v>
      </c>
      <c r="N403">
        <v>0.91</v>
      </c>
    </row>
    <row r="404" spans="1:14" x14ac:dyDescent="0.25">
      <c r="A404">
        <v>4415</v>
      </c>
      <c r="B404" t="s">
        <v>499</v>
      </c>
      <c r="C404" t="s">
        <v>66</v>
      </c>
      <c r="D404" s="22">
        <v>23360</v>
      </c>
      <c r="E404" s="22">
        <v>42762</v>
      </c>
      <c r="F404" t="s">
        <v>127</v>
      </c>
      <c r="G404" t="s">
        <v>81</v>
      </c>
      <c r="H404">
        <v>595374849</v>
      </c>
      <c r="I404">
        <v>1770231837</v>
      </c>
      <c r="J404">
        <v>31645</v>
      </c>
      <c r="K404">
        <v>7911.25</v>
      </c>
      <c r="L404">
        <v>3164.5</v>
      </c>
      <c r="M404">
        <v>42720.75</v>
      </c>
      <c r="N404">
        <v>0.4</v>
      </c>
    </row>
    <row r="405" spans="1:14" x14ac:dyDescent="0.25">
      <c r="A405">
        <v>4241</v>
      </c>
      <c r="B405" t="s">
        <v>500</v>
      </c>
      <c r="C405" t="s">
        <v>66</v>
      </c>
      <c r="D405" s="22">
        <v>23528</v>
      </c>
      <c r="E405" s="22">
        <v>43767</v>
      </c>
      <c r="F405" t="s">
        <v>67</v>
      </c>
      <c r="G405" t="s">
        <v>935</v>
      </c>
      <c r="H405">
        <v>592051080</v>
      </c>
      <c r="I405">
        <v>1799126530</v>
      </c>
      <c r="J405">
        <v>53883</v>
      </c>
      <c r="K405">
        <v>13470.75</v>
      </c>
      <c r="L405">
        <v>5388.3</v>
      </c>
      <c r="M405">
        <v>72742.05</v>
      </c>
      <c r="N405">
        <v>0.62</v>
      </c>
    </row>
    <row r="406" spans="1:14" x14ac:dyDescent="0.25">
      <c r="A406">
        <v>7986</v>
      </c>
      <c r="B406" t="s">
        <v>501</v>
      </c>
      <c r="C406" t="s">
        <v>66</v>
      </c>
      <c r="D406" s="22">
        <v>32546</v>
      </c>
      <c r="E406" s="22">
        <v>41576</v>
      </c>
      <c r="F406" t="s">
        <v>70</v>
      </c>
      <c r="G406" t="s">
        <v>935</v>
      </c>
      <c r="H406">
        <v>568770477</v>
      </c>
      <c r="I406">
        <v>1775454911</v>
      </c>
      <c r="J406">
        <v>20401</v>
      </c>
      <c r="K406">
        <v>5100.25</v>
      </c>
      <c r="L406">
        <v>2040.1000000000001</v>
      </c>
      <c r="M406">
        <v>27541.35</v>
      </c>
      <c r="N406">
        <v>0.97</v>
      </c>
    </row>
    <row r="407" spans="1:14" x14ac:dyDescent="0.25">
      <c r="A407">
        <v>4518</v>
      </c>
      <c r="B407" t="s">
        <v>502</v>
      </c>
      <c r="C407" t="s">
        <v>66</v>
      </c>
      <c r="D407" s="22">
        <v>39613</v>
      </c>
      <c r="E407" s="22">
        <v>41463</v>
      </c>
      <c r="F407" t="s">
        <v>73</v>
      </c>
      <c r="G407" t="s">
        <v>90</v>
      </c>
      <c r="H407">
        <v>589335871</v>
      </c>
      <c r="I407">
        <v>1850241700</v>
      </c>
      <c r="J407">
        <v>24365</v>
      </c>
      <c r="K407">
        <v>6091.25</v>
      </c>
      <c r="L407">
        <v>2436.5</v>
      </c>
      <c r="M407">
        <v>32892.75</v>
      </c>
      <c r="N407">
        <v>0.56999999999999995</v>
      </c>
    </row>
    <row r="408" spans="1:14" x14ac:dyDescent="0.25">
      <c r="A408">
        <v>6079</v>
      </c>
      <c r="B408" t="s">
        <v>503</v>
      </c>
      <c r="C408" t="s">
        <v>66</v>
      </c>
      <c r="D408" s="22">
        <v>31864</v>
      </c>
      <c r="E408" s="22">
        <v>43998</v>
      </c>
      <c r="F408" t="s">
        <v>73</v>
      </c>
      <c r="G408" t="s">
        <v>935</v>
      </c>
      <c r="H408">
        <v>559247822</v>
      </c>
      <c r="I408">
        <v>1827638277</v>
      </c>
      <c r="J408">
        <v>68590</v>
      </c>
      <c r="K408">
        <v>17147.5</v>
      </c>
      <c r="L408">
        <v>6859</v>
      </c>
      <c r="M408">
        <v>92596.5</v>
      </c>
      <c r="N408">
        <v>0.31</v>
      </c>
    </row>
    <row r="409" spans="1:14" x14ac:dyDescent="0.25">
      <c r="A409">
        <v>9130</v>
      </c>
      <c r="B409" t="s">
        <v>504</v>
      </c>
      <c r="C409" t="s">
        <v>66</v>
      </c>
      <c r="D409" s="22">
        <v>25633</v>
      </c>
      <c r="E409" s="22">
        <v>42030</v>
      </c>
      <c r="F409" t="s">
        <v>77</v>
      </c>
      <c r="G409" t="s">
        <v>935</v>
      </c>
      <c r="H409">
        <v>563020163</v>
      </c>
      <c r="I409">
        <v>1772287211</v>
      </c>
      <c r="J409">
        <v>24475</v>
      </c>
      <c r="K409">
        <v>6118.75</v>
      </c>
      <c r="L409">
        <v>2447.5</v>
      </c>
      <c r="M409">
        <v>33041.25</v>
      </c>
      <c r="N409">
        <v>0.56000000000000005</v>
      </c>
    </row>
    <row r="410" spans="1:14" x14ac:dyDescent="0.25">
      <c r="A410">
        <v>2566</v>
      </c>
      <c r="B410" t="s">
        <v>505</v>
      </c>
      <c r="C410" t="s">
        <v>66</v>
      </c>
      <c r="D410" s="22">
        <v>33141</v>
      </c>
      <c r="E410" s="22">
        <v>44047</v>
      </c>
      <c r="F410" t="s">
        <v>80</v>
      </c>
      <c r="G410" t="s">
        <v>81</v>
      </c>
      <c r="H410">
        <v>566879645</v>
      </c>
      <c r="I410">
        <v>1171596131</v>
      </c>
      <c r="J410">
        <v>63587</v>
      </c>
      <c r="K410">
        <v>15896.75</v>
      </c>
      <c r="L410">
        <v>6358.7000000000007</v>
      </c>
      <c r="M410">
        <v>85842.45</v>
      </c>
      <c r="N410">
        <v>0.37</v>
      </c>
    </row>
    <row r="411" spans="1:14" x14ac:dyDescent="0.25">
      <c r="A411">
        <v>5961</v>
      </c>
      <c r="B411" t="s">
        <v>506</v>
      </c>
      <c r="C411" t="s">
        <v>66</v>
      </c>
      <c r="D411" s="22">
        <v>28127</v>
      </c>
      <c r="E411" s="22">
        <v>41080</v>
      </c>
      <c r="F411" t="s">
        <v>83</v>
      </c>
      <c r="G411" t="s">
        <v>78</v>
      </c>
      <c r="H411">
        <v>574785219</v>
      </c>
      <c r="I411">
        <v>1595286596</v>
      </c>
      <c r="J411">
        <v>19357</v>
      </c>
      <c r="K411">
        <v>4839.25</v>
      </c>
      <c r="L411">
        <v>1935.7</v>
      </c>
      <c r="M411">
        <v>26131.95</v>
      </c>
      <c r="N411">
        <v>0.73</v>
      </c>
    </row>
    <row r="412" spans="1:14" x14ac:dyDescent="0.25">
      <c r="A412">
        <v>6074</v>
      </c>
      <c r="B412" t="s">
        <v>507</v>
      </c>
      <c r="C412" t="s">
        <v>66</v>
      </c>
      <c r="D412" s="22">
        <v>39781</v>
      </c>
      <c r="E412" s="22">
        <v>41628</v>
      </c>
      <c r="F412" t="s">
        <v>85</v>
      </c>
      <c r="G412" t="s">
        <v>81</v>
      </c>
      <c r="H412">
        <v>554895944</v>
      </c>
      <c r="I412">
        <v>1988840103</v>
      </c>
      <c r="J412">
        <v>50528</v>
      </c>
      <c r="K412">
        <v>12632</v>
      </c>
      <c r="L412">
        <v>5052.8</v>
      </c>
      <c r="M412">
        <v>68212.800000000003</v>
      </c>
      <c r="N412">
        <v>0.76</v>
      </c>
    </row>
    <row r="413" spans="1:14" x14ac:dyDescent="0.25">
      <c r="A413">
        <v>1419</v>
      </c>
      <c r="B413" t="s">
        <v>508</v>
      </c>
      <c r="C413" t="s">
        <v>69</v>
      </c>
      <c r="D413" s="22">
        <v>29416</v>
      </c>
      <c r="E413" s="22">
        <v>44117</v>
      </c>
      <c r="F413" t="s">
        <v>87</v>
      </c>
      <c r="G413" t="s">
        <v>90</v>
      </c>
      <c r="H413">
        <v>594085780</v>
      </c>
      <c r="I413">
        <v>1370674602</v>
      </c>
      <c r="J413">
        <v>37366</v>
      </c>
      <c r="K413">
        <v>9341.5</v>
      </c>
      <c r="L413">
        <v>3736.6000000000004</v>
      </c>
      <c r="M413">
        <v>50444.1</v>
      </c>
      <c r="N413">
        <v>0.44</v>
      </c>
    </row>
    <row r="414" spans="1:14" x14ac:dyDescent="0.25">
      <c r="A414">
        <v>8757</v>
      </c>
      <c r="B414" t="s">
        <v>509</v>
      </c>
      <c r="C414" t="s">
        <v>66</v>
      </c>
      <c r="D414" s="22">
        <v>21958</v>
      </c>
      <c r="E414" s="22">
        <v>41847</v>
      </c>
      <c r="F414" t="s">
        <v>110</v>
      </c>
      <c r="G414" t="s">
        <v>90</v>
      </c>
      <c r="H414">
        <v>575980547</v>
      </c>
      <c r="I414">
        <v>1773291934</v>
      </c>
      <c r="J414">
        <v>19295</v>
      </c>
      <c r="K414">
        <v>4823.75</v>
      </c>
      <c r="L414">
        <v>1929.5</v>
      </c>
      <c r="M414">
        <v>26048.25</v>
      </c>
      <c r="N414">
        <v>0.59</v>
      </c>
    </row>
    <row r="415" spans="1:14" x14ac:dyDescent="0.25">
      <c r="A415">
        <v>8865</v>
      </c>
      <c r="B415" t="s">
        <v>510</v>
      </c>
      <c r="C415" t="s">
        <v>66</v>
      </c>
      <c r="D415" s="22">
        <v>38298</v>
      </c>
      <c r="E415" s="22">
        <v>41629</v>
      </c>
      <c r="F415" t="s">
        <v>112</v>
      </c>
      <c r="G415" t="s">
        <v>935</v>
      </c>
      <c r="H415">
        <v>573802878</v>
      </c>
      <c r="I415">
        <v>1576766066</v>
      </c>
      <c r="J415">
        <v>4107</v>
      </c>
      <c r="K415">
        <v>1026.75</v>
      </c>
      <c r="L415">
        <v>410.70000000000005</v>
      </c>
      <c r="M415">
        <v>5544.45</v>
      </c>
      <c r="N415">
        <v>0.99</v>
      </c>
    </row>
    <row r="416" spans="1:14" x14ac:dyDescent="0.25">
      <c r="A416">
        <v>3679</v>
      </c>
      <c r="B416" t="s">
        <v>511</v>
      </c>
      <c r="C416" t="s">
        <v>66</v>
      </c>
      <c r="D416" s="22">
        <v>25178</v>
      </c>
      <c r="E416" s="22">
        <v>40495</v>
      </c>
      <c r="F416" t="s">
        <v>112</v>
      </c>
      <c r="G416" t="s">
        <v>935</v>
      </c>
      <c r="H416">
        <v>556091547</v>
      </c>
      <c r="I416">
        <v>1336163833</v>
      </c>
      <c r="J416">
        <v>15846</v>
      </c>
      <c r="K416">
        <v>3961.5</v>
      </c>
      <c r="L416">
        <v>1584.6000000000001</v>
      </c>
      <c r="M416">
        <v>21392.1</v>
      </c>
      <c r="N416">
        <v>0.63</v>
      </c>
    </row>
    <row r="417" spans="1:14" x14ac:dyDescent="0.25">
      <c r="A417">
        <v>8498</v>
      </c>
      <c r="B417" t="s">
        <v>512</v>
      </c>
      <c r="C417" t="s">
        <v>66</v>
      </c>
      <c r="D417" s="22">
        <v>31566</v>
      </c>
      <c r="E417" s="22">
        <v>43934</v>
      </c>
      <c r="F417" t="s">
        <v>115</v>
      </c>
      <c r="G417" t="s">
        <v>935</v>
      </c>
      <c r="H417">
        <v>581204903</v>
      </c>
      <c r="I417">
        <v>1154190704</v>
      </c>
      <c r="J417">
        <v>34724</v>
      </c>
      <c r="K417">
        <v>8681</v>
      </c>
      <c r="L417">
        <v>3472.4</v>
      </c>
      <c r="M417">
        <v>46877.4</v>
      </c>
      <c r="N417">
        <v>0.94</v>
      </c>
    </row>
    <row r="418" spans="1:14" x14ac:dyDescent="0.25">
      <c r="A418">
        <v>3472</v>
      </c>
      <c r="B418" t="s">
        <v>513</v>
      </c>
      <c r="C418" t="s">
        <v>69</v>
      </c>
      <c r="D418" s="22">
        <v>35517</v>
      </c>
      <c r="E418" s="22">
        <v>41509</v>
      </c>
      <c r="F418" t="s">
        <v>117</v>
      </c>
      <c r="G418" t="s">
        <v>935</v>
      </c>
      <c r="H418">
        <v>564434363</v>
      </c>
      <c r="I418">
        <v>1422056116</v>
      </c>
      <c r="J418">
        <v>30866</v>
      </c>
      <c r="K418">
        <v>7716.5</v>
      </c>
      <c r="L418">
        <v>3086.6000000000004</v>
      </c>
      <c r="M418">
        <v>41669.1</v>
      </c>
      <c r="N418">
        <v>0.66</v>
      </c>
    </row>
    <row r="419" spans="1:14" x14ac:dyDescent="0.25">
      <c r="A419">
        <v>4492</v>
      </c>
      <c r="B419" t="s">
        <v>514</v>
      </c>
      <c r="C419" t="s">
        <v>66</v>
      </c>
      <c r="D419" s="22">
        <v>31093</v>
      </c>
      <c r="E419" s="22">
        <v>40827</v>
      </c>
      <c r="F419" t="s">
        <v>119</v>
      </c>
      <c r="G419" t="s">
        <v>935</v>
      </c>
      <c r="H419">
        <v>585624806</v>
      </c>
      <c r="I419">
        <v>1473647867</v>
      </c>
      <c r="J419">
        <v>33577</v>
      </c>
      <c r="K419">
        <v>8394.25</v>
      </c>
      <c r="L419">
        <v>3357.7000000000003</v>
      </c>
      <c r="M419">
        <v>45328.95</v>
      </c>
      <c r="N419">
        <v>0.46</v>
      </c>
    </row>
    <row r="420" spans="1:14" x14ac:dyDescent="0.25">
      <c r="A420">
        <v>7599</v>
      </c>
      <c r="B420" t="s">
        <v>515</v>
      </c>
      <c r="C420" t="s">
        <v>66</v>
      </c>
      <c r="D420" s="22">
        <v>39240</v>
      </c>
      <c r="E420" s="22">
        <v>42533</v>
      </c>
      <c r="F420" t="s">
        <v>121</v>
      </c>
      <c r="G420" t="s">
        <v>78</v>
      </c>
      <c r="H420">
        <v>597297679</v>
      </c>
      <c r="I420">
        <v>1426296124</v>
      </c>
      <c r="J420">
        <v>15170</v>
      </c>
      <c r="K420">
        <v>3792.5</v>
      </c>
      <c r="L420">
        <v>1517</v>
      </c>
      <c r="M420">
        <v>20479.5</v>
      </c>
      <c r="N420">
        <v>0.34</v>
      </c>
    </row>
    <row r="421" spans="1:14" x14ac:dyDescent="0.25">
      <c r="A421">
        <v>7078</v>
      </c>
      <c r="B421" t="s">
        <v>516</v>
      </c>
      <c r="C421" t="s">
        <v>69</v>
      </c>
      <c r="D421" s="22">
        <v>29219</v>
      </c>
      <c r="E421" s="22">
        <v>42361</v>
      </c>
      <c r="F421" t="s">
        <v>123</v>
      </c>
      <c r="G421" t="s">
        <v>935</v>
      </c>
      <c r="H421">
        <v>571844946</v>
      </c>
      <c r="I421">
        <v>1817497044</v>
      </c>
      <c r="J421">
        <v>25980</v>
      </c>
      <c r="K421">
        <v>6495</v>
      </c>
      <c r="L421">
        <v>2598</v>
      </c>
      <c r="M421">
        <v>35073</v>
      </c>
      <c r="N421">
        <v>0.84</v>
      </c>
    </row>
    <row r="422" spans="1:14" x14ac:dyDescent="0.25">
      <c r="A422">
        <v>4673</v>
      </c>
      <c r="B422" t="s">
        <v>517</v>
      </c>
      <c r="C422" t="s">
        <v>69</v>
      </c>
      <c r="D422" s="22">
        <v>24349</v>
      </c>
      <c r="E422" s="22">
        <v>42884</v>
      </c>
      <c r="F422" t="s">
        <v>125</v>
      </c>
      <c r="G422" t="s">
        <v>78</v>
      </c>
      <c r="H422">
        <v>597279830</v>
      </c>
      <c r="I422">
        <v>1445735861</v>
      </c>
      <c r="J422">
        <v>4787</v>
      </c>
      <c r="K422">
        <v>1196.75</v>
      </c>
      <c r="L422">
        <v>478.70000000000005</v>
      </c>
      <c r="M422">
        <v>6462.45</v>
      </c>
      <c r="N422">
        <v>0.93</v>
      </c>
    </row>
    <row r="423" spans="1:14" x14ac:dyDescent="0.25">
      <c r="A423">
        <v>7660</v>
      </c>
      <c r="B423" t="s">
        <v>518</v>
      </c>
      <c r="C423" t="s">
        <v>69</v>
      </c>
      <c r="D423" s="22">
        <v>26989</v>
      </c>
      <c r="E423" s="22">
        <v>43531</v>
      </c>
      <c r="F423" t="s">
        <v>127</v>
      </c>
      <c r="G423" t="s">
        <v>935</v>
      </c>
      <c r="H423">
        <v>593062220</v>
      </c>
      <c r="I423">
        <v>1650128506</v>
      </c>
      <c r="J423">
        <v>15867</v>
      </c>
      <c r="K423">
        <v>3966.75</v>
      </c>
      <c r="L423">
        <v>1586.7</v>
      </c>
      <c r="M423">
        <v>21420.45</v>
      </c>
      <c r="N423">
        <v>1</v>
      </c>
    </row>
    <row r="424" spans="1:14" x14ac:dyDescent="0.25">
      <c r="A424">
        <v>7217</v>
      </c>
      <c r="B424" t="s">
        <v>519</v>
      </c>
      <c r="C424" t="s">
        <v>69</v>
      </c>
      <c r="D424" s="22">
        <v>22394</v>
      </c>
      <c r="E424" s="22">
        <v>43140</v>
      </c>
      <c r="F424" t="s">
        <v>67</v>
      </c>
      <c r="G424" t="s">
        <v>935</v>
      </c>
      <c r="H424">
        <v>592006410</v>
      </c>
      <c r="I424">
        <v>1950246101</v>
      </c>
      <c r="J424">
        <v>9595</v>
      </c>
      <c r="K424">
        <v>2398.75</v>
      </c>
      <c r="L424">
        <v>959.5</v>
      </c>
      <c r="M424">
        <v>12953.25</v>
      </c>
      <c r="N424">
        <v>0.43</v>
      </c>
    </row>
    <row r="425" spans="1:14" x14ac:dyDescent="0.25">
      <c r="A425">
        <v>2395</v>
      </c>
      <c r="B425" t="s">
        <v>520</v>
      </c>
      <c r="C425" t="s">
        <v>66</v>
      </c>
      <c r="D425" s="22">
        <v>33215</v>
      </c>
      <c r="E425" s="22">
        <v>43536</v>
      </c>
      <c r="F425" t="s">
        <v>70</v>
      </c>
      <c r="G425" t="s">
        <v>935</v>
      </c>
      <c r="H425">
        <v>575558375</v>
      </c>
      <c r="I425">
        <v>1886111232</v>
      </c>
      <c r="J425">
        <v>4197</v>
      </c>
      <c r="K425">
        <v>1049.25</v>
      </c>
      <c r="L425">
        <v>419.70000000000005</v>
      </c>
      <c r="M425">
        <v>5665.95</v>
      </c>
      <c r="N425">
        <v>0.64</v>
      </c>
    </row>
    <row r="426" spans="1:14" x14ac:dyDescent="0.25">
      <c r="A426">
        <v>9956</v>
      </c>
      <c r="B426" t="s">
        <v>521</v>
      </c>
      <c r="C426" t="s">
        <v>66</v>
      </c>
      <c r="D426" s="22">
        <v>35089</v>
      </c>
      <c r="E426" s="22">
        <v>43781</v>
      </c>
      <c r="F426" t="s">
        <v>73</v>
      </c>
      <c r="G426" t="s">
        <v>81</v>
      </c>
      <c r="H426">
        <v>592173829</v>
      </c>
      <c r="I426">
        <v>1273846734</v>
      </c>
      <c r="J426">
        <v>11522</v>
      </c>
      <c r="K426">
        <v>2880.5</v>
      </c>
      <c r="L426">
        <v>1152.2</v>
      </c>
      <c r="M426">
        <v>15554.7</v>
      </c>
      <c r="N426">
        <v>0.57999999999999996</v>
      </c>
    </row>
    <row r="427" spans="1:14" x14ac:dyDescent="0.25">
      <c r="A427">
        <v>1388</v>
      </c>
      <c r="B427" t="s">
        <v>522</v>
      </c>
      <c r="C427" t="s">
        <v>66</v>
      </c>
      <c r="D427" s="22">
        <v>26426</v>
      </c>
      <c r="E427" s="22">
        <v>43194</v>
      </c>
      <c r="F427" t="s">
        <v>73</v>
      </c>
      <c r="G427" t="s">
        <v>935</v>
      </c>
      <c r="H427">
        <v>598004873</v>
      </c>
      <c r="I427">
        <v>1090910962</v>
      </c>
      <c r="J427">
        <v>64088</v>
      </c>
      <c r="K427">
        <v>16022</v>
      </c>
      <c r="L427">
        <v>6408.8</v>
      </c>
      <c r="M427">
        <v>86518.8</v>
      </c>
      <c r="N427">
        <v>0.45</v>
      </c>
    </row>
    <row r="428" spans="1:14" x14ac:dyDescent="0.25">
      <c r="A428">
        <v>6904</v>
      </c>
      <c r="B428" t="s">
        <v>523</v>
      </c>
      <c r="C428" t="s">
        <v>66</v>
      </c>
      <c r="D428" s="22">
        <v>33499</v>
      </c>
      <c r="E428" s="22">
        <v>41077</v>
      </c>
      <c r="F428" t="s">
        <v>77</v>
      </c>
      <c r="G428" t="s">
        <v>78</v>
      </c>
      <c r="H428">
        <v>574960863</v>
      </c>
      <c r="I428">
        <v>1122236478</v>
      </c>
      <c r="J428">
        <v>34292</v>
      </c>
      <c r="K428">
        <v>8573</v>
      </c>
      <c r="L428">
        <v>3429.2000000000003</v>
      </c>
      <c r="M428">
        <v>46294.2</v>
      </c>
      <c r="N428">
        <v>0.3</v>
      </c>
    </row>
    <row r="429" spans="1:14" x14ac:dyDescent="0.25">
      <c r="A429">
        <v>5009</v>
      </c>
      <c r="B429" t="s">
        <v>524</v>
      </c>
      <c r="C429" t="s">
        <v>66</v>
      </c>
      <c r="D429" s="22">
        <v>27545</v>
      </c>
      <c r="E429" s="22">
        <v>42287</v>
      </c>
      <c r="F429" t="s">
        <v>80</v>
      </c>
      <c r="G429" t="s">
        <v>78</v>
      </c>
      <c r="H429">
        <v>557932051</v>
      </c>
      <c r="I429">
        <v>1741743670</v>
      </c>
      <c r="J429">
        <v>44496</v>
      </c>
      <c r="K429">
        <v>11124</v>
      </c>
      <c r="L429">
        <v>4449.6000000000004</v>
      </c>
      <c r="M429">
        <v>60069.599999999999</v>
      </c>
      <c r="N429">
        <v>0.71</v>
      </c>
    </row>
    <row r="430" spans="1:14" x14ac:dyDescent="0.25">
      <c r="A430">
        <v>2971</v>
      </c>
      <c r="B430" t="s">
        <v>525</v>
      </c>
      <c r="C430" t="s">
        <v>66</v>
      </c>
      <c r="D430" s="22">
        <v>39463</v>
      </c>
      <c r="E430" s="22">
        <v>40339</v>
      </c>
      <c r="F430" t="s">
        <v>83</v>
      </c>
      <c r="G430" t="s">
        <v>935</v>
      </c>
      <c r="H430">
        <v>566431653</v>
      </c>
      <c r="I430">
        <v>1263761732</v>
      </c>
      <c r="J430">
        <v>54775</v>
      </c>
      <c r="K430">
        <v>13693.75</v>
      </c>
      <c r="L430">
        <v>5477.5</v>
      </c>
      <c r="M430">
        <v>73946.25</v>
      </c>
      <c r="N430">
        <v>0.56999999999999995</v>
      </c>
    </row>
    <row r="431" spans="1:14" x14ac:dyDescent="0.25">
      <c r="A431">
        <v>5394</v>
      </c>
      <c r="B431" t="s">
        <v>526</v>
      </c>
      <c r="C431" t="s">
        <v>66</v>
      </c>
      <c r="D431" s="22">
        <v>37937</v>
      </c>
      <c r="E431" s="22">
        <v>41043</v>
      </c>
      <c r="F431" t="s">
        <v>119</v>
      </c>
      <c r="G431" t="s">
        <v>935</v>
      </c>
      <c r="H431">
        <v>576836829</v>
      </c>
      <c r="I431">
        <v>1166038693</v>
      </c>
      <c r="J431">
        <v>66360</v>
      </c>
      <c r="K431">
        <v>16590</v>
      </c>
      <c r="L431">
        <v>6636</v>
      </c>
      <c r="M431">
        <v>89586</v>
      </c>
      <c r="N431">
        <v>0.9</v>
      </c>
    </row>
    <row r="432" spans="1:14" x14ac:dyDescent="0.25">
      <c r="A432">
        <v>7855</v>
      </c>
      <c r="B432" t="s">
        <v>527</v>
      </c>
      <c r="C432" t="s">
        <v>66</v>
      </c>
      <c r="D432" s="22">
        <v>33411</v>
      </c>
      <c r="E432" s="22">
        <v>40564</v>
      </c>
      <c r="F432" t="s">
        <v>121</v>
      </c>
      <c r="G432" t="s">
        <v>81</v>
      </c>
      <c r="H432">
        <v>593254556</v>
      </c>
      <c r="I432">
        <v>1977315143</v>
      </c>
      <c r="J432">
        <v>60705</v>
      </c>
      <c r="K432">
        <v>15176.25</v>
      </c>
      <c r="L432">
        <v>6070.5</v>
      </c>
      <c r="M432">
        <v>81951.75</v>
      </c>
      <c r="N432">
        <v>0.49</v>
      </c>
    </row>
    <row r="433" spans="1:14" x14ac:dyDescent="0.25">
      <c r="A433">
        <v>3390</v>
      </c>
      <c r="B433" t="s">
        <v>528</v>
      </c>
      <c r="C433" t="s">
        <v>66</v>
      </c>
      <c r="D433" s="22">
        <v>37525</v>
      </c>
      <c r="E433" s="22">
        <v>43575</v>
      </c>
      <c r="F433" t="s">
        <v>123</v>
      </c>
      <c r="G433" t="s">
        <v>81</v>
      </c>
      <c r="H433">
        <v>594569186</v>
      </c>
      <c r="I433">
        <v>1678244137</v>
      </c>
      <c r="J433">
        <v>20350</v>
      </c>
      <c r="K433">
        <v>5087.5</v>
      </c>
      <c r="L433">
        <v>2035</v>
      </c>
      <c r="M433">
        <v>27472.5</v>
      </c>
      <c r="N433">
        <v>0.82</v>
      </c>
    </row>
    <row r="434" spans="1:14" x14ac:dyDescent="0.25">
      <c r="A434">
        <v>7400</v>
      </c>
      <c r="B434" t="s">
        <v>529</v>
      </c>
      <c r="C434" t="s">
        <v>66</v>
      </c>
      <c r="D434" s="22">
        <v>37250</v>
      </c>
      <c r="E434" s="22">
        <v>40948</v>
      </c>
      <c r="F434" t="s">
        <v>125</v>
      </c>
      <c r="G434" t="s">
        <v>78</v>
      </c>
      <c r="H434">
        <v>558120792</v>
      </c>
      <c r="I434">
        <v>1297614534</v>
      </c>
      <c r="J434">
        <v>7375</v>
      </c>
      <c r="K434">
        <v>1843.75</v>
      </c>
      <c r="L434">
        <v>737.5</v>
      </c>
      <c r="M434">
        <v>9956.25</v>
      </c>
      <c r="N434">
        <v>0.5</v>
      </c>
    </row>
    <row r="435" spans="1:14" x14ac:dyDescent="0.25">
      <c r="A435">
        <v>3723</v>
      </c>
      <c r="B435" t="s">
        <v>530</v>
      </c>
      <c r="C435" t="s">
        <v>66</v>
      </c>
      <c r="D435" s="22">
        <v>40623</v>
      </c>
      <c r="E435" s="22">
        <v>44174</v>
      </c>
      <c r="F435" t="s">
        <v>127</v>
      </c>
      <c r="G435" t="s">
        <v>81</v>
      </c>
      <c r="H435">
        <v>592358678</v>
      </c>
      <c r="I435">
        <v>1102649669</v>
      </c>
      <c r="J435">
        <v>63232</v>
      </c>
      <c r="K435">
        <v>15808</v>
      </c>
      <c r="L435">
        <v>6323.2000000000007</v>
      </c>
      <c r="M435">
        <v>85363.199999999997</v>
      </c>
      <c r="N435">
        <v>0.36</v>
      </c>
    </row>
    <row r="436" spans="1:14" x14ac:dyDescent="0.25">
      <c r="A436">
        <v>6333</v>
      </c>
      <c r="B436" t="s">
        <v>531</v>
      </c>
      <c r="C436" t="s">
        <v>66</v>
      </c>
      <c r="D436" s="22">
        <v>29707</v>
      </c>
      <c r="E436" s="22">
        <v>42510</v>
      </c>
      <c r="F436" t="s">
        <v>67</v>
      </c>
      <c r="G436" t="s">
        <v>935</v>
      </c>
      <c r="H436">
        <v>562012046</v>
      </c>
      <c r="I436">
        <v>1560239435</v>
      </c>
      <c r="J436">
        <v>64893</v>
      </c>
      <c r="K436">
        <v>16223.25</v>
      </c>
      <c r="L436">
        <v>6489.3</v>
      </c>
      <c r="M436">
        <v>87605.55</v>
      </c>
      <c r="N436">
        <v>0.89</v>
      </c>
    </row>
    <row r="437" spans="1:14" x14ac:dyDescent="0.25">
      <c r="A437">
        <v>9783</v>
      </c>
      <c r="B437" t="s">
        <v>532</v>
      </c>
      <c r="C437" t="s">
        <v>66</v>
      </c>
      <c r="D437" s="22">
        <v>32427</v>
      </c>
      <c r="E437" s="22">
        <v>44162</v>
      </c>
      <c r="F437" t="s">
        <v>70</v>
      </c>
      <c r="G437" t="s">
        <v>935</v>
      </c>
      <c r="H437">
        <v>594444394</v>
      </c>
      <c r="I437">
        <v>1989029041</v>
      </c>
      <c r="J437">
        <v>9482</v>
      </c>
      <c r="K437">
        <v>2370.5</v>
      </c>
      <c r="L437">
        <v>948.2</v>
      </c>
      <c r="M437">
        <v>12800.7</v>
      </c>
      <c r="N437">
        <v>0.87</v>
      </c>
    </row>
    <row r="438" spans="1:14" x14ac:dyDescent="0.25">
      <c r="A438">
        <v>7060</v>
      </c>
      <c r="B438" t="s">
        <v>533</v>
      </c>
      <c r="C438" t="s">
        <v>66</v>
      </c>
      <c r="D438" s="22">
        <v>32261</v>
      </c>
      <c r="E438" s="22">
        <v>44174</v>
      </c>
      <c r="F438" t="s">
        <v>73</v>
      </c>
      <c r="G438" t="s">
        <v>81</v>
      </c>
      <c r="H438">
        <v>594150238</v>
      </c>
      <c r="I438">
        <v>1954020819</v>
      </c>
      <c r="J438">
        <v>56219</v>
      </c>
      <c r="K438">
        <v>14054.75</v>
      </c>
      <c r="L438">
        <v>5621.9000000000005</v>
      </c>
      <c r="M438">
        <v>75895.649999999994</v>
      </c>
      <c r="N438">
        <v>0.28000000000000003</v>
      </c>
    </row>
    <row r="439" spans="1:14" x14ac:dyDescent="0.25">
      <c r="A439">
        <v>2822</v>
      </c>
      <c r="B439" t="s">
        <v>534</v>
      </c>
      <c r="C439" t="s">
        <v>66</v>
      </c>
      <c r="D439" s="22">
        <v>29428</v>
      </c>
      <c r="E439" s="22">
        <v>40678</v>
      </c>
      <c r="F439" t="s">
        <v>73</v>
      </c>
      <c r="G439" t="s">
        <v>81</v>
      </c>
      <c r="H439">
        <v>566618739</v>
      </c>
      <c r="I439">
        <v>1699095542</v>
      </c>
      <c r="J439">
        <v>45644</v>
      </c>
      <c r="K439">
        <v>11411</v>
      </c>
      <c r="L439">
        <v>4564.4000000000005</v>
      </c>
      <c r="M439">
        <v>61619.4</v>
      </c>
      <c r="N439">
        <v>0.66</v>
      </c>
    </row>
    <row r="440" spans="1:14" x14ac:dyDescent="0.25">
      <c r="A440">
        <v>8406</v>
      </c>
      <c r="B440" t="s">
        <v>535</v>
      </c>
      <c r="C440" t="s">
        <v>66</v>
      </c>
      <c r="D440" s="22">
        <v>39990</v>
      </c>
      <c r="E440" s="22">
        <v>41805</v>
      </c>
      <c r="F440" t="s">
        <v>77</v>
      </c>
      <c r="G440" t="s">
        <v>935</v>
      </c>
      <c r="H440">
        <v>556512410</v>
      </c>
      <c r="I440">
        <v>1116729251</v>
      </c>
      <c r="J440">
        <v>67581</v>
      </c>
      <c r="K440">
        <v>16895.25</v>
      </c>
      <c r="L440">
        <v>6758.1</v>
      </c>
      <c r="M440">
        <v>91234.35</v>
      </c>
      <c r="N440">
        <v>0.66</v>
      </c>
    </row>
    <row r="441" spans="1:14" x14ac:dyDescent="0.25">
      <c r="A441">
        <v>3511</v>
      </c>
      <c r="B441" t="s">
        <v>536</v>
      </c>
      <c r="C441" t="s">
        <v>69</v>
      </c>
      <c r="D441" s="22">
        <v>36383</v>
      </c>
      <c r="E441" s="22">
        <v>40340</v>
      </c>
      <c r="F441" t="s">
        <v>80</v>
      </c>
      <c r="G441" t="s">
        <v>935</v>
      </c>
      <c r="H441">
        <v>573113789</v>
      </c>
      <c r="I441">
        <v>1944969144</v>
      </c>
      <c r="J441">
        <v>55181</v>
      </c>
      <c r="K441">
        <v>13795.25</v>
      </c>
      <c r="L441">
        <v>5518.1</v>
      </c>
      <c r="M441">
        <v>74494.350000000006</v>
      </c>
      <c r="N441">
        <v>1</v>
      </c>
    </row>
    <row r="442" spans="1:14" x14ac:dyDescent="0.25">
      <c r="A442">
        <v>1796</v>
      </c>
      <c r="B442" t="s">
        <v>537</v>
      </c>
      <c r="C442" t="s">
        <v>66</v>
      </c>
      <c r="D442" s="22">
        <v>35327</v>
      </c>
      <c r="E442" s="22">
        <v>40666</v>
      </c>
      <c r="F442" t="s">
        <v>83</v>
      </c>
      <c r="G442" t="s">
        <v>935</v>
      </c>
      <c r="H442">
        <v>597781226</v>
      </c>
      <c r="I442">
        <v>1200689359</v>
      </c>
      <c r="J442">
        <v>35976</v>
      </c>
      <c r="K442">
        <v>8994</v>
      </c>
      <c r="L442">
        <v>3597.6000000000004</v>
      </c>
      <c r="M442">
        <v>48567.6</v>
      </c>
      <c r="N442">
        <v>0.78</v>
      </c>
    </row>
    <row r="443" spans="1:14" x14ac:dyDescent="0.25">
      <c r="A443">
        <v>2813</v>
      </c>
      <c r="B443" t="s">
        <v>538</v>
      </c>
      <c r="C443" t="s">
        <v>66</v>
      </c>
      <c r="D443" s="22">
        <v>39651</v>
      </c>
      <c r="E443" s="22">
        <v>41374</v>
      </c>
      <c r="F443" t="s">
        <v>85</v>
      </c>
      <c r="G443" t="s">
        <v>935</v>
      </c>
      <c r="H443">
        <v>594222535</v>
      </c>
      <c r="I443">
        <v>1108314615</v>
      </c>
      <c r="J443">
        <v>6477</v>
      </c>
      <c r="K443">
        <v>1619.25</v>
      </c>
      <c r="L443">
        <v>647.70000000000005</v>
      </c>
      <c r="M443">
        <v>8743.9500000000007</v>
      </c>
      <c r="N443">
        <v>0.34</v>
      </c>
    </row>
    <row r="444" spans="1:14" x14ac:dyDescent="0.25">
      <c r="A444">
        <v>2913</v>
      </c>
      <c r="B444" t="s">
        <v>539</v>
      </c>
      <c r="C444" t="s">
        <v>66</v>
      </c>
      <c r="D444" s="22">
        <v>25060</v>
      </c>
      <c r="E444" s="22">
        <v>41674</v>
      </c>
      <c r="F444" t="s">
        <v>87</v>
      </c>
      <c r="G444" t="s">
        <v>78</v>
      </c>
      <c r="H444">
        <v>592289339</v>
      </c>
      <c r="I444">
        <v>1880491518</v>
      </c>
      <c r="J444">
        <v>3038</v>
      </c>
      <c r="K444">
        <v>759.5</v>
      </c>
      <c r="L444">
        <v>303.8</v>
      </c>
      <c r="M444">
        <v>4101.3</v>
      </c>
      <c r="N444">
        <v>0.97</v>
      </c>
    </row>
    <row r="445" spans="1:14" x14ac:dyDescent="0.25">
      <c r="A445">
        <v>9015</v>
      </c>
      <c r="B445" t="s">
        <v>540</v>
      </c>
      <c r="C445" t="s">
        <v>66</v>
      </c>
      <c r="D445" s="22">
        <v>22839</v>
      </c>
      <c r="E445" s="22">
        <v>42596</v>
      </c>
      <c r="F445" t="s">
        <v>89</v>
      </c>
      <c r="G445" t="s">
        <v>935</v>
      </c>
      <c r="H445">
        <v>588654023</v>
      </c>
      <c r="I445">
        <v>1690812237</v>
      </c>
      <c r="J445">
        <v>36572</v>
      </c>
      <c r="K445">
        <v>9143</v>
      </c>
      <c r="L445">
        <v>3657.2000000000003</v>
      </c>
      <c r="M445">
        <v>49372.2</v>
      </c>
      <c r="N445">
        <v>0.81</v>
      </c>
    </row>
    <row r="446" spans="1:14" x14ac:dyDescent="0.25">
      <c r="A446">
        <v>4460</v>
      </c>
      <c r="B446" t="s">
        <v>541</v>
      </c>
      <c r="C446" t="s">
        <v>66</v>
      </c>
      <c r="D446" s="22">
        <v>40437</v>
      </c>
      <c r="E446" s="22">
        <v>42928</v>
      </c>
      <c r="F446" t="s">
        <v>92</v>
      </c>
      <c r="G446" t="s">
        <v>935</v>
      </c>
      <c r="H446">
        <v>575264667</v>
      </c>
      <c r="I446">
        <v>1178325898</v>
      </c>
      <c r="J446">
        <v>48153</v>
      </c>
      <c r="K446">
        <v>12038.25</v>
      </c>
      <c r="L446">
        <v>4815.3</v>
      </c>
      <c r="M446">
        <v>65006.55</v>
      </c>
      <c r="N446">
        <v>0.85</v>
      </c>
    </row>
    <row r="447" spans="1:14" x14ac:dyDescent="0.25">
      <c r="A447">
        <v>8010</v>
      </c>
      <c r="B447" t="s">
        <v>542</v>
      </c>
      <c r="C447" t="s">
        <v>66</v>
      </c>
      <c r="D447" s="22">
        <v>37918</v>
      </c>
      <c r="E447" s="22">
        <v>41656</v>
      </c>
      <c r="F447" t="s">
        <v>94</v>
      </c>
      <c r="G447" t="s">
        <v>935</v>
      </c>
      <c r="H447">
        <v>557996774</v>
      </c>
      <c r="I447">
        <v>1766859402</v>
      </c>
      <c r="J447">
        <v>40872</v>
      </c>
      <c r="K447">
        <v>10218</v>
      </c>
      <c r="L447">
        <v>4087.2000000000003</v>
      </c>
      <c r="M447">
        <v>55177.2</v>
      </c>
      <c r="N447">
        <v>0.92</v>
      </c>
    </row>
    <row r="448" spans="1:14" x14ac:dyDescent="0.25">
      <c r="A448">
        <v>1187</v>
      </c>
      <c r="B448" t="s">
        <v>543</v>
      </c>
      <c r="C448" t="s">
        <v>69</v>
      </c>
      <c r="D448" s="22">
        <v>35370</v>
      </c>
      <c r="E448" s="22">
        <v>41465</v>
      </c>
      <c r="F448" t="s">
        <v>94</v>
      </c>
      <c r="G448" t="s">
        <v>81</v>
      </c>
      <c r="H448">
        <v>576817363</v>
      </c>
      <c r="I448">
        <v>1249433782</v>
      </c>
      <c r="J448">
        <v>50082</v>
      </c>
      <c r="K448">
        <v>12520.5</v>
      </c>
      <c r="L448">
        <v>5008.2000000000007</v>
      </c>
      <c r="M448">
        <v>67610.7</v>
      </c>
      <c r="N448">
        <v>0.43</v>
      </c>
    </row>
    <row r="449" spans="1:14" x14ac:dyDescent="0.25">
      <c r="A449">
        <v>4294</v>
      </c>
      <c r="B449" t="s">
        <v>544</v>
      </c>
      <c r="C449" t="s">
        <v>66</v>
      </c>
      <c r="D449" s="22">
        <v>39900</v>
      </c>
      <c r="E449" s="22">
        <v>41125</v>
      </c>
      <c r="F449" t="s">
        <v>97</v>
      </c>
      <c r="G449" t="s">
        <v>935</v>
      </c>
      <c r="H449">
        <v>596031386</v>
      </c>
      <c r="I449">
        <v>1221992328</v>
      </c>
      <c r="J449">
        <v>48158</v>
      </c>
      <c r="K449">
        <v>12039.5</v>
      </c>
      <c r="L449">
        <v>4815.8</v>
      </c>
      <c r="M449">
        <v>65013.3</v>
      </c>
      <c r="N449">
        <v>0.37</v>
      </c>
    </row>
    <row r="450" spans="1:14" x14ac:dyDescent="0.25">
      <c r="A450">
        <v>5090</v>
      </c>
      <c r="B450" t="s">
        <v>545</v>
      </c>
      <c r="C450" t="s">
        <v>66</v>
      </c>
      <c r="D450" s="22">
        <v>31111</v>
      </c>
      <c r="E450" s="22">
        <v>42753</v>
      </c>
      <c r="F450" t="s">
        <v>97</v>
      </c>
      <c r="G450" t="s">
        <v>81</v>
      </c>
      <c r="H450">
        <v>566929260</v>
      </c>
      <c r="I450">
        <v>1472414781</v>
      </c>
      <c r="J450">
        <v>9228</v>
      </c>
      <c r="K450">
        <v>2307</v>
      </c>
      <c r="L450">
        <v>922.80000000000007</v>
      </c>
      <c r="M450">
        <v>12457.8</v>
      </c>
      <c r="N450">
        <v>0.53</v>
      </c>
    </row>
    <row r="451" spans="1:14" x14ac:dyDescent="0.25">
      <c r="A451">
        <v>2077</v>
      </c>
      <c r="B451" t="s">
        <v>546</v>
      </c>
      <c r="C451" t="s">
        <v>66</v>
      </c>
      <c r="D451" s="22">
        <v>33068</v>
      </c>
      <c r="E451" s="22">
        <v>43104</v>
      </c>
      <c r="F451" t="s">
        <v>100</v>
      </c>
      <c r="G451" t="s">
        <v>78</v>
      </c>
      <c r="H451">
        <v>593015475</v>
      </c>
      <c r="I451">
        <v>1712233507</v>
      </c>
      <c r="J451">
        <v>26173</v>
      </c>
      <c r="K451">
        <v>6543.25</v>
      </c>
      <c r="L451">
        <v>2617.3000000000002</v>
      </c>
      <c r="M451">
        <v>35333.550000000003</v>
      </c>
      <c r="N451">
        <v>0.78</v>
      </c>
    </row>
    <row r="452" spans="1:14" x14ac:dyDescent="0.25">
      <c r="A452">
        <v>8095</v>
      </c>
      <c r="B452" t="s">
        <v>547</v>
      </c>
      <c r="C452" t="s">
        <v>66</v>
      </c>
      <c r="D452" s="22">
        <v>30392</v>
      </c>
      <c r="E452" s="22">
        <v>40432</v>
      </c>
      <c r="F452" t="s">
        <v>102</v>
      </c>
      <c r="G452" t="s">
        <v>90</v>
      </c>
      <c r="H452">
        <v>565266799</v>
      </c>
      <c r="I452">
        <v>1071862769</v>
      </c>
      <c r="J452">
        <v>69027</v>
      </c>
      <c r="K452">
        <v>17256.75</v>
      </c>
      <c r="L452">
        <v>6902.7000000000007</v>
      </c>
      <c r="M452">
        <v>93186.45</v>
      </c>
      <c r="N452">
        <v>0.3</v>
      </c>
    </row>
    <row r="453" spans="1:14" x14ac:dyDescent="0.25">
      <c r="A453">
        <v>1899</v>
      </c>
      <c r="B453" t="s">
        <v>548</v>
      </c>
      <c r="C453" t="s">
        <v>66</v>
      </c>
      <c r="D453" s="22">
        <v>32493</v>
      </c>
      <c r="E453" s="22">
        <v>42139</v>
      </c>
      <c r="F453" t="s">
        <v>102</v>
      </c>
      <c r="G453" t="s">
        <v>81</v>
      </c>
      <c r="H453">
        <v>564318258</v>
      </c>
      <c r="I453">
        <v>1503490532</v>
      </c>
      <c r="J453">
        <v>23098</v>
      </c>
      <c r="K453">
        <v>5774.5</v>
      </c>
      <c r="L453">
        <v>2309.8000000000002</v>
      </c>
      <c r="M453">
        <v>31182.3</v>
      </c>
      <c r="N453">
        <v>0.6</v>
      </c>
    </row>
    <row r="454" spans="1:14" x14ac:dyDescent="0.25">
      <c r="A454">
        <v>3176</v>
      </c>
      <c r="B454" t="s">
        <v>549</v>
      </c>
      <c r="C454" t="s">
        <v>69</v>
      </c>
      <c r="D454" s="22">
        <v>34561</v>
      </c>
      <c r="E454" s="22">
        <v>42998</v>
      </c>
      <c r="F454" t="s">
        <v>105</v>
      </c>
      <c r="G454" t="s">
        <v>78</v>
      </c>
      <c r="H454">
        <v>586371413</v>
      </c>
      <c r="I454">
        <v>1149717311</v>
      </c>
      <c r="J454">
        <v>40423</v>
      </c>
      <c r="K454">
        <v>10105.75</v>
      </c>
      <c r="L454">
        <v>4042.3</v>
      </c>
      <c r="M454">
        <v>54571.05</v>
      </c>
      <c r="N454">
        <v>0.65</v>
      </c>
    </row>
    <row r="455" spans="1:14" x14ac:dyDescent="0.25">
      <c r="A455">
        <v>7050</v>
      </c>
      <c r="B455" t="s">
        <v>550</v>
      </c>
      <c r="C455" t="s">
        <v>66</v>
      </c>
      <c r="D455" s="22">
        <v>28507</v>
      </c>
      <c r="E455" s="22">
        <v>43473</v>
      </c>
      <c r="F455" t="s">
        <v>107</v>
      </c>
      <c r="G455" t="s">
        <v>935</v>
      </c>
      <c r="H455">
        <v>558801565</v>
      </c>
      <c r="I455">
        <v>1994339833</v>
      </c>
      <c r="J455">
        <v>10483</v>
      </c>
      <c r="K455">
        <v>2620.75</v>
      </c>
      <c r="L455">
        <v>1048.3</v>
      </c>
      <c r="M455">
        <v>14152.05</v>
      </c>
      <c r="N455">
        <v>0.69</v>
      </c>
    </row>
    <row r="456" spans="1:14" x14ac:dyDescent="0.25">
      <c r="A456">
        <v>2689</v>
      </c>
      <c r="B456" t="s">
        <v>551</v>
      </c>
      <c r="C456" t="s">
        <v>69</v>
      </c>
      <c r="D456" s="22">
        <v>35091</v>
      </c>
      <c r="E456" s="22">
        <v>43490</v>
      </c>
      <c r="F456" t="s">
        <v>107</v>
      </c>
      <c r="G456" t="s">
        <v>81</v>
      </c>
      <c r="H456">
        <v>584771156</v>
      </c>
      <c r="I456">
        <v>1333416710</v>
      </c>
      <c r="J456">
        <v>36260</v>
      </c>
      <c r="K456">
        <v>9065</v>
      </c>
      <c r="L456">
        <v>3626</v>
      </c>
      <c r="M456">
        <v>48951</v>
      </c>
      <c r="N456">
        <v>0.76</v>
      </c>
    </row>
    <row r="457" spans="1:14" x14ac:dyDescent="0.25">
      <c r="A457">
        <v>6942</v>
      </c>
      <c r="B457" t="s">
        <v>552</v>
      </c>
      <c r="C457" t="s">
        <v>66</v>
      </c>
      <c r="D457" s="22">
        <v>39111</v>
      </c>
      <c r="E457" s="22">
        <v>43841</v>
      </c>
      <c r="F457" t="s">
        <v>110</v>
      </c>
      <c r="G457" t="s">
        <v>81</v>
      </c>
      <c r="H457">
        <v>565311324</v>
      </c>
      <c r="I457">
        <v>1593844825</v>
      </c>
      <c r="J457">
        <v>59195</v>
      </c>
      <c r="K457">
        <v>14798.75</v>
      </c>
      <c r="L457">
        <v>5919.5</v>
      </c>
      <c r="M457">
        <v>79913.25</v>
      </c>
      <c r="N457">
        <v>0.56000000000000005</v>
      </c>
    </row>
    <row r="458" spans="1:14" x14ac:dyDescent="0.25">
      <c r="A458">
        <v>6544</v>
      </c>
      <c r="B458" t="s">
        <v>553</v>
      </c>
      <c r="C458" t="s">
        <v>66</v>
      </c>
      <c r="D458" s="22">
        <v>32826</v>
      </c>
      <c r="E458" s="22">
        <v>43150</v>
      </c>
      <c r="F458" t="s">
        <v>112</v>
      </c>
      <c r="G458" t="s">
        <v>90</v>
      </c>
      <c r="H458">
        <v>596567675</v>
      </c>
      <c r="I458">
        <v>1798943020</v>
      </c>
      <c r="J458">
        <v>16098</v>
      </c>
      <c r="K458">
        <v>4024.5</v>
      </c>
      <c r="L458">
        <v>1609.8000000000002</v>
      </c>
      <c r="M458">
        <v>21732.3</v>
      </c>
      <c r="N458">
        <v>0.27</v>
      </c>
    </row>
    <row r="459" spans="1:14" x14ac:dyDescent="0.25">
      <c r="A459">
        <v>8013</v>
      </c>
      <c r="B459" t="s">
        <v>554</v>
      </c>
      <c r="C459" t="s">
        <v>69</v>
      </c>
      <c r="D459" s="22">
        <v>33137</v>
      </c>
      <c r="E459" s="22">
        <v>43638</v>
      </c>
      <c r="F459" t="s">
        <v>112</v>
      </c>
      <c r="G459" t="s">
        <v>935</v>
      </c>
      <c r="H459">
        <v>558433718</v>
      </c>
      <c r="I459">
        <v>1402095590</v>
      </c>
      <c r="J459">
        <v>59414</v>
      </c>
      <c r="K459">
        <v>14853.5</v>
      </c>
      <c r="L459">
        <v>5941.4000000000005</v>
      </c>
      <c r="M459">
        <v>80208.899999999994</v>
      </c>
      <c r="N459">
        <v>0.71</v>
      </c>
    </row>
    <row r="460" spans="1:14" x14ac:dyDescent="0.25">
      <c r="A460">
        <v>6509</v>
      </c>
      <c r="B460" t="s">
        <v>555</v>
      </c>
      <c r="C460" t="s">
        <v>66</v>
      </c>
      <c r="D460" s="22">
        <v>39920</v>
      </c>
      <c r="E460" s="22">
        <v>41260</v>
      </c>
      <c r="F460" t="s">
        <v>115</v>
      </c>
      <c r="G460" t="s">
        <v>81</v>
      </c>
      <c r="H460">
        <v>557458561</v>
      </c>
      <c r="I460">
        <v>1338359113</v>
      </c>
      <c r="J460">
        <v>41795</v>
      </c>
      <c r="K460">
        <v>10448.75</v>
      </c>
      <c r="L460">
        <v>4179.5</v>
      </c>
      <c r="M460">
        <v>56423.25</v>
      </c>
      <c r="N460">
        <v>0.57999999999999996</v>
      </c>
    </row>
    <row r="461" spans="1:14" x14ac:dyDescent="0.25">
      <c r="A461">
        <v>9267</v>
      </c>
      <c r="B461" t="s">
        <v>556</v>
      </c>
      <c r="C461" t="s">
        <v>69</v>
      </c>
      <c r="D461" s="22">
        <v>23438</v>
      </c>
      <c r="E461" s="22">
        <v>44039</v>
      </c>
      <c r="F461" t="s">
        <v>117</v>
      </c>
      <c r="G461" t="s">
        <v>81</v>
      </c>
      <c r="H461">
        <v>584654503</v>
      </c>
      <c r="I461">
        <v>1449467118</v>
      </c>
      <c r="J461">
        <v>7874</v>
      </c>
      <c r="K461">
        <v>1968.5</v>
      </c>
      <c r="L461">
        <v>787.40000000000009</v>
      </c>
      <c r="M461">
        <v>10629.9</v>
      </c>
      <c r="N461">
        <v>0.5</v>
      </c>
    </row>
    <row r="462" spans="1:14" x14ac:dyDescent="0.25">
      <c r="A462">
        <v>9741</v>
      </c>
      <c r="B462" t="s">
        <v>557</v>
      </c>
      <c r="C462" t="s">
        <v>66</v>
      </c>
      <c r="D462" s="22">
        <v>33917</v>
      </c>
      <c r="E462" s="22">
        <v>41207</v>
      </c>
      <c r="F462" t="s">
        <v>119</v>
      </c>
      <c r="G462" t="s">
        <v>90</v>
      </c>
      <c r="H462">
        <v>559401652</v>
      </c>
      <c r="I462">
        <v>1531333458</v>
      </c>
      <c r="J462">
        <v>46111</v>
      </c>
      <c r="K462">
        <v>11527.75</v>
      </c>
      <c r="L462">
        <v>4611.1000000000004</v>
      </c>
      <c r="M462">
        <v>62249.85</v>
      </c>
      <c r="N462">
        <v>0.37</v>
      </c>
    </row>
    <row r="463" spans="1:14" x14ac:dyDescent="0.25">
      <c r="A463">
        <v>1837</v>
      </c>
      <c r="B463" t="s">
        <v>558</v>
      </c>
      <c r="C463" t="s">
        <v>66</v>
      </c>
      <c r="D463" s="22">
        <v>24020</v>
      </c>
      <c r="E463" s="22">
        <v>42764</v>
      </c>
      <c r="F463" t="s">
        <v>121</v>
      </c>
      <c r="G463" t="s">
        <v>935</v>
      </c>
      <c r="H463">
        <v>589844929</v>
      </c>
      <c r="I463">
        <v>1590123360</v>
      </c>
      <c r="J463">
        <v>69986</v>
      </c>
      <c r="K463">
        <v>17496.5</v>
      </c>
      <c r="L463">
        <v>6998.6</v>
      </c>
      <c r="M463">
        <v>94481.1</v>
      </c>
      <c r="N463">
        <v>0.73</v>
      </c>
    </row>
    <row r="464" spans="1:14" x14ac:dyDescent="0.25">
      <c r="A464">
        <v>3505</v>
      </c>
      <c r="B464" t="s">
        <v>559</v>
      </c>
      <c r="C464" t="s">
        <v>66</v>
      </c>
      <c r="D464" s="22">
        <v>32148</v>
      </c>
      <c r="E464" s="22">
        <v>43181</v>
      </c>
      <c r="F464" t="s">
        <v>123</v>
      </c>
      <c r="G464" t="s">
        <v>935</v>
      </c>
      <c r="H464">
        <v>590991555</v>
      </c>
      <c r="I464">
        <v>1260647488</v>
      </c>
      <c r="J464">
        <v>60817</v>
      </c>
      <c r="K464">
        <v>15204.25</v>
      </c>
      <c r="L464">
        <v>6081.7000000000007</v>
      </c>
      <c r="M464">
        <v>82102.95</v>
      </c>
      <c r="N464">
        <v>0.98</v>
      </c>
    </row>
    <row r="465" spans="1:14" x14ac:dyDescent="0.25">
      <c r="A465">
        <v>8285</v>
      </c>
      <c r="B465" t="s">
        <v>560</v>
      </c>
      <c r="C465" t="s">
        <v>66</v>
      </c>
      <c r="D465" s="22">
        <v>26976</v>
      </c>
      <c r="E465" s="22">
        <v>43262</v>
      </c>
      <c r="F465" t="s">
        <v>125</v>
      </c>
      <c r="G465" t="s">
        <v>935</v>
      </c>
      <c r="H465">
        <v>562960528</v>
      </c>
      <c r="I465">
        <v>1982578763</v>
      </c>
      <c r="J465">
        <v>64668</v>
      </c>
      <c r="K465">
        <v>16167</v>
      </c>
      <c r="L465">
        <v>6466.8</v>
      </c>
      <c r="M465">
        <v>87301.8</v>
      </c>
      <c r="N465">
        <v>0.75</v>
      </c>
    </row>
    <row r="466" spans="1:14" x14ac:dyDescent="0.25">
      <c r="A466">
        <v>9267</v>
      </c>
      <c r="B466" t="s">
        <v>561</v>
      </c>
      <c r="C466" t="s">
        <v>66</v>
      </c>
      <c r="D466" s="22">
        <v>26333</v>
      </c>
      <c r="E466" s="22">
        <v>42603</v>
      </c>
      <c r="F466" t="s">
        <v>127</v>
      </c>
      <c r="G466" t="s">
        <v>90</v>
      </c>
      <c r="H466">
        <v>598976437</v>
      </c>
      <c r="I466">
        <v>1832885513</v>
      </c>
      <c r="J466">
        <v>36370</v>
      </c>
      <c r="K466">
        <v>9092.5</v>
      </c>
      <c r="L466">
        <v>3637</v>
      </c>
      <c r="M466">
        <v>49099.5</v>
      </c>
      <c r="N466">
        <v>0.72</v>
      </c>
    </row>
    <row r="467" spans="1:14" x14ac:dyDescent="0.25">
      <c r="A467">
        <v>7282</v>
      </c>
      <c r="B467" t="s">
        <v>562</v>
      </c>
      <c r="C467" t="s">
        <v>66</v>
      </c>
      <c r="D467" s="22">
        <v>31961</v>
      </c>
      <c r="E467" s="22">
        <v>40667</v>
      </c>
      <c r="F467" t="s">
        <v>67</v>
      </c>
      <c r="G467" t="s">
        <v>935</v>
      </c>
      <c r="H467">
        <v>575406284</v>
      </c>
      <c r="I467">
        <v>1316781713</v>
      </c>
      <c r="J467">
        <v>44736</v>
      </c>
      <c r="K467">
        <v>11184</v>
      </c>
      <c r="L467">
        <v>4473.6000000000004</v>
      </c>
      <c r="M467">
        <v>60393.599999999999</v>
      </c>
      <c r="N467">
        <v>0.43</v>
      </c>
    </row>
    <row r="468" spans="1:14" x14ac:dyDescent="0.25">
      <c r="A468">
        <v>7028</v>
      </c>
      <c r="B468" t="s">
        <v>563</v>
      </c>
      <c r="C468" t="s">
        <v>66</v>
      </c>
      <c r="D468" s="22">
        <v>27232</v>
      </c>
      <c r="E468" s="22">
        <v>40900</v>
      </c>
      <c r="F468" t="s">
        <v>70</v>
      </c>
      <c r="G468" t="s">
        <v>81</v>
      </c>
      <c r="H468">
        <v>586590598</v>
      </c>
      <c r="I468">
        <v>1551167739</v>
      </c>
      <c r="J468">
        <v>39957</v>
      </c>
      <c r="K468">
        <v>9989.25</v>
      </c>
      <c r="L468">
        <v>3995.7000000000003</v>
      </c>
      <c r="M468">
        <v>53941.95</v>
      </c>
      <c r="N468">
        <v>0.99</v>
      </c>
    </row>
    <row r="469" spans="1:14" x14ac:dyDescent="0.25">
      <c r="A469">
        <v>8844</v>
      </c>
      <c r="B469" t="s">
        <v>564</v>
      </c>
      <c r="C469" t="s">
        <v>66</v>
      </c>
      <c r="D469" s="22">
        <v>34163</v>
      </c>
      <c r="E469" s="22">
        <v>41726</v>
      </c>
      <c r="F469" t="s">
        <v>73</v>
      </c>
      <c r="G469" t="s">
        <v>935</v>
      </c>
      <c r="H469">
        <v>570007238</v>
      </c>
      <c r="I469">
        <v>1332577942</v>
      </c>
      <c r="J469">
        <v>40401</v>
      </c>
      <c r="K469">
        <v>10100.25</v>
      </c>
      <c r="L469">
        <v>4040.1000000000004</v>
      </c>
      <c r="M469">
        <v>54541.35</v>
      </c>
      <c r="N469">
        <v>0.45</v>
      </c>
    </row>
    <row r="470" spans="1:14" x14ac:dyDescent="0.25">
      <c r="A470">
        <v>3263</v>
      </c>
      <c r="B470" t="s">
        <v>565</v>
      </c>
      <c r="C470" t="s">
        <v>66</v>
      </c>
      <c r="D470" s="22">
        <v>32027</v>
      </c>
      <c r="E470" s="22">
        <v>43298</v>
      </c>
      <c r="F470" t="s">
        <v>73</v>
      </c>
      <c r="G470" t="s">
        <v>78</v>
      </c>
      <c r="H470">
        <v>582685337</v>
      </c>
      <c r="I470">
        <v>1434317525</v>
      </c>
      <c r="J470">
        <v>22870</v>
      </c>
      <c r="K470">
        <v>5717.5</v>
      </c>
      <c r="L470">
        <v>2287</v>
      </c>
      <c r="M470">
        <v>30874.5</v>
      </c>
      <c r="N470">
        <v>0.93</v>
      </c>
    </row>
    <row r="471" spans="1:14" x14ac:dyDescent="0.25">
      <c r="A471">
        <v>1763</v>
      </c>
      <c r="B471" t="s">
        <v>566</v>
      </c>
      <c r="C471" t="s">
        <v>66</v>
      </c>
      <c r="D471" s="22">
        <v>24428</v>
      </c>
      <c r="E471" s="22">
        <v>40341</v>
      </c>
      <c r="F471" t="s">
        <v>110</v>
      </c>
      <c r="G471" t="s">
        <v>935</v>
      </c>
      <c r="H471">
        <v>595619329</v>
      </c>
      <c r="I471">
        <v>1316849423</v>
      </c>
      <c r="J471">
        <v>41182</v>
      </c>
      <c r="K471">
        <v>10295.5</v>
      </c>
      <c r="L471">
        <v>4118.2</v>
      </c>
      <c r="M471">
        <v>55595.7</v>
      </c>
      <c r="N471">
        <v>0.54</v>
      </c>
    </row>
    <row r="472" spans="1:14" x14ac:dyDescent="0.25">
      <c r="A472">
        <v>6458</v>
      </c>
      <c r="B472" t="s">
        <v>567</v>
      </c>
      <c r="C472" t="s">
        <v>66</v>
      </c>
      <c r="D472" s="22">
        <v>29622</v>
      </c>
      <c r="E472" s="22">
        <v>42034</v>
      </c>
      <c r="F472" t="s">
        <v>112</v>
      </c>
      <c r="G472" t="s">
        <v>90</v>
      </c>
      <c r="H472">
        <v>566911790</v>
      </c>
      <c r="I472">
        <v>1257597985</v>
      </c>
      <c r="J472">
        <v>53875</v>
      </c>
      <c r="K472">
        <v>13468.75</v>
      </c>
      <c r="L472">
        <v>5387.5</v>
      </c>
      <c r="M472">
        <v>72731.25</v>
      </c>
      <c r="N472">
        <v>0.82</v>
      </c>
    </row>
    <row r="473" spans="1:14" x14ac:dyDescent="0.25">
      <c r="A473">
        <v>6871</v>
      </c>
      <c r="B473" t="s">
        <v>568</v>
      </c>
      <c r="C473" t="s">
        <v>66</v>
      </c>
      <c r="D473" s="22">
        <v>29821</v>
      </c>
      <c r="E473" s="22">
        <v>42422</v>
      </c>
      <c r="F473" t="s">
        <v>112</v>
      </c>
      <c r="G473" t="s">
        <v>78</v>
      </c>
      <c r="H473">
        <v>577118204</v>
      </c>
      <c r="I473">
        <v>1381752462</v>
      </c>
      <c r="J473">
        <v>69756</v>
      </c>
      <c r="K473">
        <v>17439</v>
      </c>
      <c r="L473">
        <v>6975.6</v>
      </c>
      <c r="M473">
        <v>94170.6</v>
      </c>
      <c r="N473">
        <v>0.49</v>
      </c>
    </row>
    <row r="474" spans="1:14" x14ac:dyDescent="0.25">
      <c r="A474">
        <v>4335</v>
      </c>
      <c r="B474" t="s">
        <v>569</v>
      </c>
      <c r="C474" t="s">
        <v>66</v>
      </c>
      <c r="D474" s="22">
        <v>32296</v>
      </c>
      <c r="E474" s="22">
        <v>42784</v>
      </c>
      <c r="F474" t="s">
        <v>115</v>
      </c>
      <c r="G474" t="s">
        <v>935</v>
      </c>
      <c r="H474">
        <v>592956283</v>
      </c>
      <c r="I474">
        <v>1157265085</v>
      </c>
      <c r="J474">
        <v>5412</v>
      </c>
      <c r="K474">
        <v>1353</v>
      </c>
      <c r="L474">
        <v>541.20000000000005</v>
      </c>
      <c r="M474">
        <v>7306.2</v>
      </c>
      <c r="N474">
        <v>0.95</v>
      </c>
    </row>
    <row r="475" spans="1:14" x14ac:dyDescent="0.25">
      <c r="A475">
        <v>9503</v>
      </c>
      <c r="B475" t="s">
        <v>570</v>
      </c>
      <c r="C475" t="s">
        <v>66</v>
      </c>
      <c r="D475" s="22">
        <v>23465</v>
      </c>
      <c r="E475" s="22">
        <v>40612</v>
      </c>
      <c r="F475" t="s">
        <v>117</v>
      </c>
      <c r="G475" t="s">
        <v>935</v>
      </c>
      <c r="H475">
        <v>562459407</v>
      </c>
      <c r="I475">
        <v>1944289686</v>
      </c>
      <c r="J475">
        <v>67384</v>
      </c>
      <c r="K475">
        <v>16846</v>
      </c>
      <c r="L475">
        <v>6738.4000000000005</v>
      </c>
      <c r="M475">
        <v>90968.4</v>
      </c>
      <c r="N475">
        <v>0.75</v>
      </c>
    </row>
    <row r="476" spans="1:14" x14ac:dyDescent="0.25">
      <c r="A476">
        <v>2676</v>
      </c>
      <c r="B476" t="s">
        <v>571</v>
      </c>
      <c r="C476" t="s">
        <v>69</v>
      </c>
      <c r="D476" s="22">
        <v>32751</v>
      </c>
      <c r="E476" s="22">
        <v>42947</v>
      </c>
      <c r="F476" t="s">
        <v>119</v>
      </c>
      <c r="G476" t="s">
        <v>78</v>
      </c>
      <c r="H476">
        <v>599250350</v>
      </c>
      <c r="I476">
        <v>1272604705</v>
      </c>
      <c r="J476">
        <v>6272</v>
      </c>
      <c r="K476">
        <v>1568</v>
      </c>
      <c r="L476">
        <v>627.20000000000005</v>
      </c>
      <c r="M476">
        <v>8467.2000000000007</v>
      </c>
      <c r="N476">
        <v>0.8</v>
      </c>
    </row>
    <row r="477" spans="1:14" x14ac:dyDescent="0.25">
      <c r="A477">
        <v>9071</v>
      </c>
      <c r="B477" t="s">
        <v>572</v>
      </c>
      <c r="C477" t="s">
        <v>66</v>
      </c>
      <c r="D477" s="22">
        <v>33448</v>
      </c>
      <c r="E477" s="22">
        <v>41176</v>
      </c>
      <c r="F477" t="s">
        <v>121</v>
      </c>
      <c r="G477" t="s">
        <v>81</v>
      </c>
      <c r="H477">
        <v>576631160</v>
      </c>
      <c r="I477">
        <v>1618361376</v>
      </c>
      <c r="J477">
        <v>67119</v>
      </c>
      <c r="K477">
        <v>16779.75</v>
      </c>
      <c r="L477">
        <v>6711.9000000000005</v>
      </c>
      <c r="M477">
        <v>90610.65</v>
      </c>
      <c r="N477">
        <v>0.86</v>
      </c>
    </row>
    <row r="478" spans="1:14" x14ac:dyDescent="0.25">
      <c r="A478">
        <v>9898</v>
      </c>
      <c r="B478" t="s">
        <v>573</v>
      </c>
      <c r="C478" t="s">
        <v>66</v>
      </c>
      <c r="D478" s="22">
        <v>33573</v>
      </c>
      <c r="E478" s="22">
        <v>41528</v>
      </c>
      <c r="F478" t="s">
        <v>123</v>
      </c>
      <c r="G478" t="s">
        <v>935</v>
      </c>
      <c r="H478">
        <v>569747436</v>
      </c>
      <c r="I478">
        <v>1717789365</v>
      </c>
      <c r="J478">
        <v>44587</v>
      </c>
      <c r="K478">
        <v>11146.75</v>
      </c>
      <c r="L478">
        <v>4458.7</v>
      </c>
      <c r="M478">
        <v>60192.45</v>
      </c>
      <c r="N478">
        <v>0.36</v>
      </c>
    </row>
    <row r="479" spans="1:14" x14ac:dyDescent="0.25">
      <c r="A479">
        <v>3946</v>
      </c>
      <c r="B479" t="s">
        <v>574</v>
      </c>
      <c r="C479" t="s">
        <v>66</v>
      </c>
      <c r="D479" s="22">
        <v>24212</v>
      </c>
      <c r="E479" s="22">
        <v>42875</v>
      </c>
      <c r="F479" t="s">
        <v>125</v>
      </c>
      <c r="G479" t="s">
        <v>90</v>
      </c>
      <c r="H479">
        <v>563088905</v>
      </c>
      <c r="I479">
        <v>1797658560</v>
      </c>
      <c r="J479">
        <v>60856</v>
      </c>
      <c r="K479">
        <v>15214</v>
      </c>
      <c r="L479">
        <v>6085.6</v>
      </c>
      <c r="M479">
        <v>82155.600000000006</v>
      </c>
      <c r="N479">
        <v>0.41</v>
      </c>
    </row>
    <row r="480" spans="1:14" x14ac:dyDescent="0.25">
      <c r="A480">
        <v>9025</v>
      </c>
      <c r="B480" t="s">
        <v>575</v>
      </c>
      <c r="C480" t="s">
        <v>66</v>
      </c>
      <c r="D480" s="22">
        <v>35457</v>
      </c>
      <c r="E480" s="22">
        <v>40416</v>
      </c>
      <c r="F480" t="s">
        <v>127</v>
      </c>
      <c r="G480" t="s">
        <v>935</v>
      </c>
      <c r="H480">
        <v>561766799</v>
      </c>
      <c r="I480">
        <v>1720037752</v>
      </c>
      <c r="J480">
        <v>26110</v>
      </c>
      <c r="K480">
        <v>6527.5</v>
      </c>
      <c r="L480">
        <v>2611</v>
      </c>
      <c r="M480">
        <v>35248.5</v>
      </c>
      <c r="N480">
        <v>0.47</v>
      </c>
    </row>
    <row r="481" spans="1:14" x14ac:dyDescent="0.25">
      <c r="A481">
        <v>8597</v>
      </c>
      <c r="B481" t="s">
        <v>576</v>
      </c>
      <c r="C481" t="s">
        <v>69</v>
      </c>
      <c r="D481" s="22">
        <v>40023</v>
      </c>
      <c r="E481" s="22">
        <v>41381</v>
      </c>
      <c r="F481" t="s">
        <v>67</v>
      </c>
      <c r="G481" t="s">
        <v>78</v>
      </c>
      <c r="H481">
        <v>590485115</v>
      </c>
      <c r="I481">
        <v>1274350654</v>
      </c>
      <c r="J481">
        <v>67682</v>
      </c>
      <c r="K481">
        <v>16920.5</v>
      </c>
      <c r="L481">
        <v>6768.2000000000007</v>
      </c>
      <c r="M481">
        <v>91370.7</v>
      </c>
      <c r="N481">
        <v>0.36</v>
      </c>
    </row>
    <row r="482" spans="1:14" x14ac:dyDescent="0.25">
      <c r="A482">
        <v>6355</v>
      </c>
      <c r="B482" t="s">
        <v>577</v>
      </c>
      <c r="C482" t="s">
        <v>66</v>
      </c>
      <c r="D482" s="22">
        <v>26456</v>
      </c>
      <c r="E482" s="22">
        <v>41164</v>
      </c>
      <c r="F482" t="s">
        <v>70</v>
      </c>
      <c r="G482" t="s">
        <v>81</v>
      </c>
      <c r="H482">
        <v>593625218</v>
      </c>
      <c r="I482">
        <v>1112339337</v>
      </c>
      <c r="J482">
        <v>28356</v>
      </c>
      <c r="K482">
        <v>7089</v>
      </c>
      <c r="L482">
        <v>2835.6000000000004</v>
      </c>
      <c r="M482">
        <v>38280.6</v>
      </c>
      <c r="N482">
        <v>0.98</v>
      </c>
    </row>
    <row r="483" spans="1:14" x14ac:dyDescent="0.25">
      <c r="A483">
        <v>6962</v>
      </c>
      <c r="B483" t="s">
        <v>578</v>
      </c>
      <c r="C483" t="s">
        <v>66</v>
      </c>
      <c r="D483" s="22">
        <v>30906</v>
      </c>
      <c r="E483" s="22">
        <v>43311</v>
      </c>
      <c r="F483" t="s">
        <v>73</v>
      </c>
      <c r="G483" t="s">
        <v>935</v>
      </c>
      <c r="H483">
        <v>590349411</v>
      </c>
      <c r="I483">
        <v>1367106853</v>
      </c>
      <c r="J483">
        <v>2043</v>
      </c>
      <c r="K483">
        <v>510.75</v>
      </c>
      <c r="L483">
        <v>204.3</v>
      </c>
      <c r="M483">
        <v>2758.05</v>
      </c>
      <c r="N483">
        <v>0.44</v>
      </c>
    </row>
    <row r="484" spans="1:14" x14ac:dyDescent="0.25">
      <c r="A484">
        <v>5129</v>
      </c>
      <c r="B484" t="s">
        <v>579</v>
      </c>
      <c r="C484" t="s">
        <v>69</v>
      </c>
      <c r="D484" s="22">
        <v>23264</v>
      </c>
      <c r="E484" s="22">
        <v>40417</v>
      </c>
      <c r="F484" t="s">
        <v>73</v>
      </c>
      <c r="G484" t="s">
        <v>935</v>
      </c>
      <c r="H484">
        <v>593078813</v>
      </c>
      <c r="I484">
        <v>1794393820</v>
      </c>
      <c r="J484">
        <v>65777</v>
      </c>
      <c r="K484">
        <v>16444.25</v>
      </c>
      <c r="L484">
        <v>6577.7000000000007</v>
      </c>
      <c r="M484">
        <v>88798.95</v>
      </c>
      <c r="N484">
        <v>0.69</v>
      </c>
    </row>
    <row r="485" spans="1:14" x14ac:dyDescent="0.25">
      <c r="A485">
        <v>3148</v>
      </c>
      <c r="B485" t="s">
        <v>580</v>
      </c>
      <c r="C485" t="s">
        <v>66</v>
      </c>
      <c r="D485" s="22">
        <v>31195</v>
      </c>
      <c r="E485" s="22">
        <v>42074</v>
      </c>
      <c r="F485" t="s">
        <v>77</v>
      </c>
      <c r="G485" t="s">
        <v>81</v>
      </c>
      <c r="H485">
        <v>571749085</v>
      </c>
      <c r="I485">
        <v>1589267861</v>
      </c>
      <c r="J485">
        <v>62215</v>
      </c>
      <c r="K485">
        <v>15553.75</v>
      </c>
      <c r="L485">
        <v>6221.5</v>
      </c>
      <c r="M485">
        <v>83990.25</v>
      </c>
      <c r="N485">
        <v>0.59</v>
      </c>
    </row>
    <row r="486" spans="1:14" x14ac:dyDescent="0.25">
      <c r="A486">
        <v>6946</v>
      </c>
      <c r="B486" t="s">
        <v>581</v>
      </c>
      <c r="C486" t="s">
        <v>69</v>
      </c>
      <c r="D486" s="22">
        <v>26862</v>
      </c>
      <c r="E486" s="22">
        <v>42844</v>
      </c>
      <c r="F486" t="s">
        <v>80</v>
      </c>
      <c r="G486" t="s">
        <v>78</v>
      </c>
      <c r="H486">
        <v>567630867</v>
      </c>
      <c r="I486">
        <v>1087301204</v>
      </c>
      <c r="J486">
        <v>44666</v>
      </c>
      <c r="K486">
        <v>11166.5</v>
      </c>
      <c r="L486">
        <v>4466.6000000000004</v>
      </c>
      <c r="M486">
        <v>60299.1</v>
      </c>
      <c r="N486">
        <v>0.38</v>
      </c>
    </row>
    <row r="487" spans="1:14" x14ac:dyDescent="0.25">
      <c r="A487">
        <v>3121</v>
      </c>
      <c r="B487" t="s">
        <v>582</v>
      </c>
      <c r="C487" t="s">
        <v>69</v>
      </c>
      <c r="D487" s="22">
        <v>34293</v>
      </c>
      <c r="E487" s="22">
        <v>40386</v>
      </c>
      <c r="F487" t="s">
        <v>83</v>
      </c>
      <c r="G487" t="s">
        <v>935</v>
      </c>
      <c r="H487">
        <v>578462571</v>
      </c>
      <c r="I487">
        <v>1518959044</v>
      </c>
      <c r="J487">
        <v>42618</v>
      </c>
      <c r="K487">
        <v>10654.5</v>
      </c>
      <c r="L487">
        <v>4261.8</v>
      </c>
      <c r="M487">
        <v>57534.3</v>
      </c>
      <c r="N487">
        <v>0.4</v>
      </c>
    </row>
    <row r="488" spans="1:14" x14ac:dyDescent="0.25">
      <c r="A488">
        <v>6541</v>
      </c>
      <c r="B488" t="s">
        <v>583</v>
      </c>
      <c r="C488" t="s">
        <v>69</v>
      </c>
      <c r="D488" s="22">
        <v>23021</v>
      </c>
      <c r="E488" s="22">
        <v>40493</v>
      </c>
      <c r="F488" t="s">
        <v>110</v>
      </c>
      <c r="G488" t="s">
        <v>81</v>
      </c>
      <c r="H488">
        <v>579667324</v>
      </c>
      <c r="I488">
        <v>1987352360</v>
      </c>
      <c r="J488">
        <v>64236</v>
      </c>
      <c r="K488">
        <v>16059</v>
      </c>
      <c r="L488">
        <v>6423.6</v>
      </c>
      <c r="M488">
        <v>86718.6</v>
      </c>
      <c r="N488">
        <v>0.42</v>
      </c>
    </row>
    <row r="489" spans="1:14" x14ac:dyDescent="0.25">
      <c r="A489">
        <v>4498</v>
      </c>
      <c r="B489" t="s">
        <v>584</v>
      </c>
      <c r="C489" t="s">
        <v>66</v>
      </c>
      <c r="D489" s="22">
        <v>29626</v>
      </c>
      <c r="E489" s="22">
        <v>42117</v>
      </c>
      <c r="F489" t="s">
        <v>112</v>
      </c>
      <c r="G489" t="s">
        <v>935</v>
      </c>
      <c r="H489">
        <v>571122561</v>
      </c>
      <c r="I489">
        <v>1869380497</v>
      </c>
      <c r="J489">
        <v>3608</v>
      </c>
      <c r="K489">
        <v>902</v>
      </c>
      <c r="L489">
        <v>360.8</v>
      </c>
      <c r="M489">
        <v>4870.8</v>
      </c>
      <c r="N489">
        <v>0.78</v>
      </c>
    </row>
    <row r="490" spans="1:14" x14ac:dyDescent="0.25">
      <c r="A490">
        <v>6743</v>
      </c>
      <c r="B490" t="s">
        <v>585</v>
      </c>
      <c r="C490" t="s">
        <v>66</v>
      </c>
      <c r="D490" s="22">
        <v>28247</v>
      </c>
      <c r="E490" s="22">
        <v>43832</v>
      </c>
      <c r="F490" t="s">
        <v>112</v>
      </c>
      <c r="G490" t="s">
        <v>935</v>
      </c>
      <c r="H490">
        <v>558619147</v>
      </c>
      <c r="I490">
        <v>1743320244</v>
      </c>
      <c r="J490">
        <v>19122</v>
      </c>
      <c r="K490">
        <v>4780.5</v>
      </c>
      <c r="L490">
        <v>1912.2</v>
      </c>
      <c r="M490">
        <v>25814.7</v>
      </c>
      <c r="N490">
        <v>0.68</v>
      </c>
    </row>
    <row r="491" spans="1:14" x14ac:dyDescent="0.25">
      <c r="A491">
        <v>5860</v>
      </c>
      <c r="B491" t="s">
        <v>586</v>
      </c>
      <c r="C491" t="s">
        <v>66</v>
      </c>
      <c r="D491" s="22">
        <v>39766</v>
      </c>
      <c r="E491" s="22">
        <v>42954</v>
      </c>
      <c r="F491" t="s">
        <v>115</v>
      </c>
      <c r="G491" t="s">
        <v>935</v>
      </c>
      <c r="H491">
        <v>559923792</v>
      </c>
      <c r="I491">
        <v>1870991102</v>
      </c>
      <c r="J491">
        <v>62306</v>
      </c>
      <c r="K491">
        <v>15576.5</v>
      </c>
      <c r="L491">
        <v>6230.6</v>
      </c>
      <c r="M491">
        <v>84113.1</v>
      </c>
      <c r="N491">
        <v>0.92</v>
      </c>
    </row>
    <row r="492" spans="1:14" x14ac:dyDescent="0.25">
      <c r="A492">
        <v>3372</v>
      </c>
      <c r="B492" t="s">
        <v>587</v>
      </c>
      <c r="C492" t="s">
        <v>66</v>
      </c>
      <c r="D492" s="22">
        <v>22954</v>
      </c>
      <c r="E492" s="22">
        <v>41464</v>
      </c>
      <c r="F492" t="s">
        <v>117</v>
      </c>
      <c r="G492" t="s">
        <v>78</v>
      </c>
      <c r="H492">
        <v>585533131</v>
      </c>
      <c r="I492">
        <v>1556002348</v>
      </c>
      <c r="J492">
        <v>54081</v>
      </c>
      <c r="K492">
        <v>13520.25</v>
      </c>
      <c r="L492">
        <v>5408.1</v>
      </c>
      <c r="M492">
        <v>73009.350000000006</v>
      </c>
      <c r="N492">
        <v>0.61</v>
      </c>
    </row>
    <row r="493" spans="1:14" x14ac:dyDescent="0.25">
      <c r="A493">
        <v>5655</v>
      </c>
      <c r="B493" t="s">
        <v>588</v>
      </c>
      <c r="C493" t="s">
        <v>66</v>
      </c>
      <c r="D493" s="22">
        <v>31789</v>
      </c>
      <c r="E493" s="22">
        <v>43051</v>
      </c>
      <c r="F493" t="s">
        <v>119</v>
      </c>
      <c r="G493" t="s">
        <v>935</v>
      </c>
      <c r="H493">
        <v>563501224</v>
      </c>
      <c r="I493">
        <v>1610415854</v>
      </c>
      <c r="J493">
        <v>69520</v>
      </c>
      <c r="K493">
        <v>17380</v>
      </c>
      <c r="L493">
        <v>6952</v>
      </c>
      <c r="M493">
        <v>93852</v>
      </c>
      <c r="N493">
        <v>0.99</v>
      </c>
    </row>
    <row r="494" spans="1:14" x14ac:dyDescent="0.25">
      <c r="A494">
        <v>5815</v>
      </c>
      <c r="B494" t="s">
        <v>589</v>
      </c>
      <c r="C494" t="s">
        <v>66</v>
      </c>
      <c r="D494" s="22">
        <v>32609</v>
      </c>
      <c r="E494" s="22">
        <v>43183</v>
      </c>
      <c r="F494" t="s">
        <v>121</v>
      </c>
      <c r="G494" t="s">
        <v>90</v>
      </c>
      <c r="H494">
        <v>555942063</v>
      </c>
      <c r="I494">
        <v>1650882920</v>
      </c>
      <c r="J494">
        <v>29118</v>
      </c>
      <c r="K494">
        <v>7279.5</v>
      </c>
      <c r="L494">
        <v>2911.8</v>
      </c>
      <c r="M494">
        <v>39309.300000000003</v>
      </c>
      <c r="N494">
        <v>0.26</v>
      </c>
    </row>
    <row r="495" spans="1:14" x14ac:dyDescent="0.25">
      <c r="A495">
        <v>5756</v>
      </c>
      <c r="B495" t="s">
        <v>590</v>
      </c>
      <c r="C495" t="s">
        <v>66</v>
      </c>
      <c r="D495" s="22">
        <v>22383</v>
      </c>
      <c r="E495" s="22">
        <v>41724</v>
      </c>
      <c r="F495" t="s">
        <v>123</v>
      </c>
      <c r="G495" t="s">
        <v>935</v>
      </c>
      <c r="H495">
        <v>569068141</v>
      </c>
      <c r="I495">
        <v>1788343682</v>
      </c>
      <c r="J495">
        <v>9035</v>
      </c>
      <c r="K495">
        <v>2258.75</v>
      </c>
      <c r="L495">
        <v>903.5</v>
      </c>
      <c r="M495">
        <v>12197.25</v>
      </c>
      <c r="N495">
        <v>0.34</v>
      </c>
    </row>
    <row r="496" spans="1:14" x14ac:dyDescent="0.25">
      <c r="A496">
        <v>9525</v>
      </c>
      <c r="B496" t="s">
        <v>591</v>
      </c>
      <c r="C496" t="s">
        <v>66</v>
      </c>
      <c r="D496" s="22">
        <v>38977</v>
      </c>
      <c r="E496" s="22">
        <v>42891</v>
      </c>
      <c r="F496" t="s">
        <v>125</v>
      </c>
      <c r="G496" t="s">
        <v>90</v>
      </c>
      <c r="H496">
        <v>566742857</v>
      </c>
      <c r="I496">
        <v>1154961666</v>
      </c>
      <c r="J496">
        <v>53284</v>
      </c>
      <c r="K496">
        <v>13321</v>
      </c>
      <c r="L496">
        <v>5328.4000000000005</v>
      </c>
      <c r="M496">
        <v>71933.399999999994</v>
      </c>
      <c r="N496">
        <v>0.35</v>
      </c>
    </row>
    <row r="497" spans="1:14" x14ac:dyDescent="0.25">
      <c r="A497">
        <v>1500</v>
      </c>
      <c r="B497" t="s">
        <v>592</v>
      </c>
      <c r="C497" t="s">
        <v>69</v>
      </c>
      <c r="D497" s="22">
        <v>36232</v>
      </c>
      <c r="E497" s="22">
        <v>40279</v>
      </c>
      <c r="F497" t="s">
        <v>127</v>
      </c>
      <c r="G497" t="s">
        <v>935</v>
      </c>
      <c r="H497">
        <v>589959914</v>
      </c>
      <c r="I497">
        <v>1900835848</v>
      </c>
      <c r="J497">
        <v>41324</v>
      </c>
      <c r="K497">
        <v>10331</v>
      </c>
      <c r="L497">
        <v>4132.4000000000005</v>
      </c>
      <c r="M497">
        <v>55787.4</v>
      </c>
      <c r="N497">
        <v>0.41</v>
      </c>
    </row>
    <row r="498" spans="1:14" x14ac:dyDescent="0.25">
      <c r="A498">
        <v>1562</v>
      </c>
      <c r="B498" t="s">
        <v>593</v>
      </c>
      <c r="C498" t="s">
        <v>66</v>
      </c>
      <c r="D498" s="22">
        <v>29911</v>
      </c>
      <c r="E498" s="22">
        <v>40196</v>
      </c>
      <c r="F498" t="s">
        <v>67</v>
      </c>
      <c r="G498" t="s">
        <v>935</v>
      </c>
      <c r="H498">
        <v>598615000</v>
      </c>
      <c r="I498">
        <v>1328401757</v>
      </c>
      <c r="J498">
        <v>40389</v>
      </c>
      <c r="K498">
        <v>10097.25</v>
      </c>
      <c r="L498">
        <v>4038.9</v>
      </c>
      <c r="M498">
        <v>54525.15</v>
      </c>
      <c r="N498">
        <v>0.71</v>
      </c>
    </row>
    <row r="499" spans="1:14" x14ac:dyDescent="0.25">
      <c r="A499">
        <v>8925</v>
      </c>
      <c r="B499" t="s">
        <v>594</v>
      </c>
      <c r="C499" t="s">
        <v>66</v>
      </c>
      <c r="D499" s="22">
        <v>36693</v>
      </c>
      <c r="E499" s="22">
        <v>43349</v>
      </c>
      <c r="F499" t="s">
        <v>70</v>
      </c>
      <c r="G499" t="s">
        <v>935</v>
      </c>
      <c r="H499">
        <v>588270440</v>
      </c>
      <c r="I499">
        <v>1849610305</v>
      </c>
      <c r="J499">
        <v>38298</v>
      </c>
      <c r="K499">
        <v>9574.5</v>
      </c>
      <c r="L499">
        <v>3829.8</v>
      </c>
      <c r="M499">
        <v>51702.3</v>
      </c>
      <c r="N499">
        <v>1</v>
      </c>
    </row>
    <row r="500" spans="1:14" x14ac:dyDescent="0.25">
      <c r="A500">
        <v>7412</v>
      </c>
      <c r="B500" t="s">
        <v>595</v>
      </c>
      <c r="C500" t="s">
        <v>66</v>
      </c>
      <c r="D500" s="22">
        <v>32706</v>
      </c>
      <c r="E500" s="22">
        <v>40721</v>
      </c>
      <c r="F500" t="s">
        <v>67</v>
      </c>
      <c r="G500" t="s">
        <v>81</v>
      </c>
      <c r="H500">
        <v>581878301</v>
      </c>
      <c r="I500">
        <v>1352890482</v>
      </c>
      <c r="J500">
        <v>11922</v>
      </c>
      <c r="K500">
        <v>2980.5</v>
      </c>
      <c r="L500">
        <v>1192.2</v>
      </c>
      <c r="M500">
        <v>16094.7</v>
      </c>
      <c r="N500">
        <v>0.46</v>
      </c>
    </row>
    <row r="501" spans="1:14" x14ac:dyDescent="0.25">
      <c r="A501">
        <v>7558</v>
      </c>
      <c r="B501" t="s">
        <v>596</v>
      </c>
      <c r="C501" t="s">
        <v>69</v>
      </c>
      <c r="D501" s="22">
        <v>38651</v>
      </c>
      <c r="E501" s="22">
        <v>41380</v>
      </c>
      <c r="F501" t="s">
        <v>70</v>
      </c>
      <c r="G501" t="s">
        <v>78</v>
      </c>
      <c r="H501">
        <v>599560740</v>
      </c>
      <c r="I501">
        <v>1590158676</v>
      </c>
      <c r="J501">
        <v>22436</v>
      </c>
      <c r="K501">
        <v>5609</v>
      </c>
      <c r="L501">
        <v>2243.6</v>
      </c>
      <c r="M501">
        <v>30288.6</v>
      </c>
      <c r="N501">
        <v>0.59</v>
      </c>
    </row>
    <row r="502" spans="1:14" x14ac:dyDescent="0.25">
      <c r="A502">
        <v>1047</v>
      </c>
      <c r="B502" t="s">
        <v>597</v>
      </c>
      <c r="C502" t="s">
        <v>66</v>
      </c>
      <c r="D502" s="22">
        <v>26295</v>
      </c>
      <c r="E502" s="22">
        <v>40480</v>
      </c>
      <c r="F502" t="s">
        <v>73</v>
      </c>
      <c r="G502" t="s">
        <v>81</v>
      </c>
      <c r="H502">
        <v>576814252</v>
      </c>
      <c r="I502">
        <v>1717503715</v>
      </c>
      <c r="J502">
        <v>41187</v>
      </c>
      <c r="K502">
        <v>10296.75</v>
      </c>
      <c r="L502">
        <v>4118.7</v>
      </c>
      <c r="M502">
        <v>55602.45</v>
      </c>
      <c r="N502">
        <v>0.52</v>
      </c>
    </row>
    <row r="503" spans="1:14" x14ac:dyDescent="0.25">
      <c r="A503">
        <v>7545</v>
      </c>
      <c r="B503" t="s">
        <v>598</v>
      </c>
      <c r="C503" t="s">
        <v>66</v>
      </c>
      <c r="D503" s="22">
        <v>31410</v>
      </c>
      <c r="E503" s="22">
        <v>44165</v>
      </c>
      <c r="F503" t="s">
        <v>73</v>
      </c>
      <c r="G503" t="s">
        <v>81</v>
      </c>
      <c r="H503">
        <v>558237068</v>
      </c>
      <c r="I503">
        <v>1615679117</v>
      </c>
      <c r="J503">
        <v>69825</v>
      </c>
      <c r="K503">
        <v>17456.25</v>
      </c>
      <c r="L503">
        <v>6982.5</v>
      </c>
      <c r="M503">
        <v>94263.75</v>
      </c>
      <c r="N503">
        <v>0.7</v>
      </c>
    </row>
    <row r="504" spans="1:14" x14ac:dyDescent="0.25">
      <c r="A504">
        <v>5310</v>
      </c>
      <c r="B504" t="s">
        <v>599</v>
      </c>
      <c r="C504" t="s">
        <v>66</v>
      </c>
      <c r="D504" s="22">
        <v>34473</v>
      </c>
      <c r="E504" s="22">
        <v>40794</v>
      </c>
      <c r="F504" t="s">
        <v>77</v>
      </c>
      <c r="G504" t="s">
        <v>935</v>
      </c>
      <c r="H504">
        <v>583332630</v>
      </c>
      <c r="I504">
        <v>1580532950</v>
      </c>
      <c r="J504">
        <v>12315</v>
      </c>
      <c r="K504">
        <v>3078.75</v>
      </c>
      <c r="L504">
        <v>1231.5</v>
      </c>
      <c r="M504">
        <v>16625.25</v>
      </c>
      <c r="N504">
        <v>0.46</v>
      </c>
    </row>
    <row r="505" spans="1:14" x14ac:dyDescent="0.25">
      <c r="A505">
        <v>2132</v>
      </c>
      <c r="B505" t="s">
        <v>600</v>
      </c>
      <c r="C505" t="s">
        <v>69</v>
      </c>
      <c r="D505" s="22">
        <v>29651</v>
      </c>
      <c r="E505" s="22">
        <v>42198</v>
      </c>
      <c r="F505" t="s">
        <v>80</v>
      </c>
      <c r="G505" t="s">
        <v>935</v>
      </c>
      <c r="H505">
        <v>572182765</v>
      </c>
      <c r="I505">
        <v>1846774264</v>
      </c>
      <c r="J505">
        <v>61314</v>
      </c>
      <c r="K505">
        <v>15328.5</v>
      </c>
      <c r="L505">
        <v>6131.4000000000005</v>
      </c>
      <c r="M505">
        <v>82773.899999999994</v>
      </c>
      <c r="N505">
        <v>0.46</v>
      </c>
    </row>
    <row r="506" spans="1:14" x14ac:dyDescent="0.25">
      <c r="A506">
        <v>9031</v>
      </c>
      <c r="B506" t="s">
        <v>601</v>
      </c>
      <c r="C506" t="s">
        <v>69</v>
      </c>
      <c r="D506" s="22">
        <v>34748</v>
      </c>
      <c r="E506" s="22">
        <v>43364</v>
      </c>
      <c r="F506" t="s">
        <v>83</v>
      </c>
      <c r="G506" t="s">
        <v>90</v>
      </c>
      <c r="H506">
        <v>577746805</v>
      </c>
      <c r="I506">
        <v>1886541067</v>
      </c>
      <c r="J506">
        <v>52113</v>
      </c>
      <c r="K506">
        <v>13028.25</v>
      </c>
      <c r="L506">
        <v>5211.3</v>
      </c>
      <c r="M506">
        <v>70352.55</v>
      </c>
      <c r="N506">
        <v>0.72</v>
      </c>
    </row>
    <row r="507" spans="1:14" x14ac:dyDescent="0.25">
      <c r="A507">
        <v>6710</v>
      </c>
      <c r="B507" t="s">
        <v>602</v>
      </c>
      <c r="C507" t="s">
        <v>66</v>
      </c>
      <c r="D507" s="22">
        <v>31797</v>
      </c>
      <c r="E507" s="22">
        <v>43665</v>
      </c>
      <c r="F507" t="s">
        <v>85</v>
      </c>
      <c r="G507" t="s">
        <v>935</v>
      </c>
      <c r="H507">
        <v>561289028</v>
      </c>
      <c r="I507">
        <v>1711779721</v>
      </c>
      <c r="J507">
        <v>53818</v>
      </c>
      <c r="K507">
        <v>13454.5</v>
      </c>
      <c r="L507">
        <v>5381.8</v>
      </c>
      <c r="M507">
        <v>72654.3</v>
      </c>
      <c r="N507">
        <v>0.5</v>
      </c>
    </row>
    <row r="508" spans="1:14" x14ac:dyDescent="0.25">
      <c r="A508">
        <v>7433</v>
      </c>
      <c r="B508" t="s">
        <v>603</v>
      </c>
      <c r="C508" t="s">
        <v>66</v>
      </c>
      <c r="D508" s="22">
        <v>23229</v>
      </c>
      <c r="E508" s="22">
        <v>40784</v>
      </c>
      <c r="F508" t="s">
        <v>87</v>
      </c>
      <c r="G508" t="s">
        <v>935</v>
      </c>
      <c r="H508">
        <v>592226826</v>
      </c>
      <c r="I508">
        <v>1276242711</v>
      </c>
      <c r="J508">
        <v>3491</v>
      </c>
      <c r="K508">
        <v>872.75</v>
      </c>
      <c r="L508">
        <v>349.1</v>
      </c>
      <c r="M508">
        <v>4712.8500000000004</v>
      </c>
      <c r="N508">
        <v>0.41</v>
      </c>
    </row>
    <row r="509" spans="1:14" x14ac:dyDescent="0.25">
      <c r="A509">
        <v>8802</v>
      </c>
      <c r="B509" t="s">
        <v>604</v>
      </c>
      <c r="C509" t="s">
        <v>66</v>
      </c>
      <c r="D509" s="22">
        <v>34688</v>
      </c>
      <c r="E509" s="22">
        <v>44004</v>
      </c>
      <c r="F509" t="s">
        <v>89</v>
      </c>
      <c r="G509" t="s">
        <v>81</v>
      </c>
      <c r="H509">
        <v>571226216</v>
      </c>
      <c r="I509">
        <v>1412657294</v>
      </c>
      <c r="J509">
        <v>20069</v>
      </c>
      <c r="K509">
        <v>5017.25</v>
      </c>
      <c r="L509">
        <v>2006.9</v>
      </c>
      <c r="M509">
        <v>27093.15</v>
      </c>
      <c r="N509">
        <v>0.55000000000000004</v>
      </c>
    </row>
    <row r="510" spans="1:14" x14ac:dyDescent="0.25">
      <c r="A510">
        <v>4010</v>
      </c>
      <c r="B510" t="s">
        <v>605</v>
      </c>
      <c r="C510" t="s">
        <v>69</v>
      </c>
      <c r="D510" s="22">
        <v>38985</v>
      </c>
      <c r="E510" s="22">
        <v>40753</v>
      </c>
      <c r="F510" t="s">
        <v>92</v>
      </c>
      <c r="G510" t="s">
        <v>78</v>
      </c>
      <c r="H510">
        <v>590331114</v>
      </c>
      <c r="I510">
        <v>1488073642</v>
      </c>
      <c r="J510">
        <v>1710</v>
      </c>
      <c r="K510">
        <v>427.5</v>
      </c>
      <c r="L510">
        <v>171</v>
      </c>
      <c r="M510">
        <v>2308.5</v>
      </c>
      <c r="N510">
        <v>0.93</v>
      </c>
    </row>
    <row r="511" spans="1:14" x14ac:dyDescent="0.25">
      <c r="A511">
        <v>8765</v>
      </c>
      <c r="B511" t="s">
        <v>606</v>
      </c>
      <c r="C511" t="s">
        <v>69</v>
      </c>
      <c r="D511" s="22">
        <v>36955</v>
      </c>
      <c r="E511" s="22">
        <v>41701</v>
      </c>
      <c r="F511" t="s">
        <v>94</v>
      </c>
      <c r="G511" t="s">
        <v>81</v>
      </c>
      <c r="H511">
        <v>574151764</v>
      </c>
      <c r="I511">
        <v>1072661073</v>
      </c>
      <c r="J511">
        <v>60396</v>
      </c>
      <c r="K511">
        <v>15099</v>
      </c>
      <c r="L511">
        <v>6039.6</v>
      </c>
      <c r="M511">
        <v>81534.600000000006</v>
      </c>
      <c r="N511">
        <v>0.81</v>
      </c>
    </row>
    <row r="512" spans="1:14" x14ac:dyDescent="0.25">
      <c r="A512">
        <v>4101</v>
      </c>
      <c r="B512" t="s">
        <v>607</v>
      </c>
      <c r="C512" t="s">
        <v>66</v>
      </c>
      <c r="D512" s="22">
        <v>33100</v>
      </c>
      <c r="E512" s="22">
        <v>42421</v>
      </c>
      <c r="F512" t="s">
        <v>94</v>
      </c>
      <c r="G512" t="s">
        <v>90</v>
      </c>
      <c r="H512">
        <v>578977109</v>
      </c>
      <c r="I512">
        <v>1850001144</v>
      </c>
      <c r="J512">
        <v>21421</v>
      </c>
      <c r="K512">
        <v>5355.25</v>
      </c>
      <c r="L512">
        <v>2142.1</v>
      </c>
      <c r="M512">
        <v>28918.35</v>
      </c>
      <c r="N512">
        <v>0.73</v>
      </c>
    </row>
    <row r="513" spans="1:14" x14ac:dyDescent="0.25">
      <c r="A513">
        <v>8733</v>
      </c>
      <c r="B513" t="s">
        <v>608</v>
      </c>
      <c r="C513" t="s">
        <v>66</v>
      </c>
      <c r="D513" s="22">
        <v>22171</v>
      </c>
      <c r="E513" s="22">
        <v>41809</v>
      </c>
      <c r="F513" t="s">
        <v>97</v>
      </c>
      <c r="G513" t="s">
        <v>90</v>
      </c>
      <c r="H513">
        <v>563282826</v>
      </c>
      <c r="I513">
        <v>1849555994</v>
      </c>
      <c r="J513">
        <v>52778</v>
      </c>
      <c r="K513">
        <v>13194.5</v>
      </c>
      <c r="L513">
        <v>5277.8</v>
      </c>
      <c r="M513">
        <v>71250.3</v>
      </c>
      <c r="N513">
        <v>0.47</v>
      </c>
    </row>
    <row r="514" spans="1:14" x14ac:dyDescent="0.25">
      <c r="A514">
        <v>2054</v>
      </c>
      <c r="B514" t="s">
        <v>609</v>
      </c>
      <c r="C514" t="s">
        <v>69</v>
      </c>
      <c r="D514" s="22">
        <v>31414</v>
      </c>
      <c r="E514" s="22">
        <v>44198</v>
      </c>
      <c r="F514" t="s">
        <v>97</v>
      </c>
      <c r="G514" t="s">
        <v>935</v>
      </c>
      <c r="H514">
        <v>556092899</v>
      </c>
      <c r="I514">
        <v>1061659450</v>
      </c>
      <c r="J514">
        <v>34488</v>
      </c>
      <c r="K514">
        <v>8622</v>
      </c>
      <c r="L514">
        <v>3448.8</v>
      </c>
      <c r="M514">
        <v>46558.8</v>
      </c>
      <c r="N514">
        <v>0.84</v>
      </c>
    </row>
    <row r="515" spans="1:14" x14ac:dyDescent="0.25">
      <c r="A515">
        <v>1866</v>
      </c>
      <c r="B515" t="s">
        <v>610</v>
      </c>
      <c r="C515" t="s">
        <v>66</v>
      </c>
      <c r="D515" s="22">
        <v>29858</v>
      </c>
      <c r="E515" s="22">
        <v>41827</v>
      </c>
      <c r="F515" t="s">
        <v>100</v>
      </c>
      <c r="G515" t="s">
        <v>935</v>
      </c>
      <c r="H515">
        <v>592901548</v>
      </c>
      <c r="I515">
        <v>1576586922</v>
      </c>
      <c r="J515">
        <v>54249</v>
      </c>
      <c r="K515">
        <v>13562.25</v>
      </c>
      <c r="L515">
        <v>5424.9000000000005</v>
      </c>
      <c r="M515">
        <v>73236.149999999994</v>
      </c>
      <c r="N515">
        <v>0.57999999999999996</v>
      </c>
    </row>
    <row r="516" spans="1:14" x14ac:dyDescent="0.25">
      <c r="A516">
        <v>8572</v>
      </c>
      <c r="B516" t="s">
        <v>611</v>
      </c>
      <c r="C516" t="s">
        <v>69</v>
      </c>
      <c r="D516" s="22">
        <v>37029</v>
      </c>
      <c r="E516" s="22">
        <v>43453</v>
      </c>
      <c r="F516" t="s">
        <v>102</v>
      </c>
      <c r="G516" t="s">
        <v>935</v>
      </c>
      <c r="H516">
        <v>596279883</v>
      </c>
      <c r="I516">
        <v>1774384347</v>
      </c>
      <c r="J516">
        <v>19907</v>
      </c>
      <c r="K516">
        <v>4976.75</v>
      </c>
      <c r="L516">
        <v>1990.7</v>
      </c>
      <c r="M516">
        <v>26874.45</v>
      </c>
      <c r="N516">
        <v>0.57999999999999996</v>
      </c>
    </row>
    <row r="517" spans="1:14" x14ac:dyDescent="0.25">
      <c r="A517">
        <v>1269</v>
      </c>
      <c r="B517" t="s">
        <v>612</v>
      </c>
      <c r="C517" t="s">
        <v>66</v>
      </c>
      <c r="D517" s="22">
        <v>22048</v>
      </c>
      <c r="E517" s="22">
        <v>43808</v>
      </c>
      <c r="F517" t="s">
        <v>102</v>
      </c>
      <c r="G517" t="s">
        <v>935</v>
      </c>
      <c r="H517">
        <v>582158518</v>
      </c>
      <c r="I517">
        <v>1156317578</v>
      </c>
      <c r="J517">
        <v>63899</v>
      </c>
      <c r="K517">
        <v>15974.75</v>
      </c>
      <c r="L517">
        <v>6389.9000000000005</v>
      </c>
      <c r="M517">
        <v>86263.65</v>
      </c>
      <c r="N517">
        <v>0.66</v>
      </c>
    </row>
    <row r="518" spans="1:14" x14ac:dyDescent="0.25">
      <c r="A518">
        <v>2214</v>
      </c>
      <c r="B518" t="s">
        <v>613</v>
      </c>
      <c r="C518" t="s">
        <v>66</v>
      </c>
      <c r="D518" s="22">
        <v>22453</v>
      </c>
      <c r="E518" s="22">
        <v>43244</v>
      </c>
      <c r="F518" t="s">
        <v>105</v>
      </c>
      <c r="G518" t="s">
        <v>935</v>
      </c>
      <c r="H518">
        <v>561418023</v>
      </c>
      <c r="I518">
        <v>1762082725</v>
      </c>
      <c r="J518">
        <v>53039</v>
      </c>
      <c r="K518">
        <v>13259.75</v>
      </c>
      <c r="L518">
        <v>5303.9000000000005</v>
      </c>
      <c r="M518">
        <v>71602.649999999994</v>
      </c>
      <c r="N518">
        <v>0.53</v>
      </c>
    </row>
    <row r="519" spans="1:14" x14ac:dyDescent="0.25">
      <c r="A519">
        <v>6994</v>
      </c>
      <c r="B519" t="s">
        <v>614</v>
      </c>
      <c r="C519" t="s">
        <v>66</v>
      </c>
      <c r="D519" s="22">
        <v>29108</v>
      </c>
      <c r="E519" s="22">
        <v>42092</v>
      </c>
      <c r="F519" t="s">
        <v>107</v>
      </c>
      <c r="G519" t="s">
        <v>78</v>
      </c>
      <c r="H519">
        <v>579063254</v>
      </c>
      <c r="I519">
        <v>1264360507</v>
      </c>
      <c r="J519">
        <v>57024</v>
      </c>
      <c r="K519">
        <v>14256</v>
      </c>
      <c r="L519">
        <v>5702.4000000000005</v>
      </c>
      <c r="M519">
        <v>76982.399999999994</v>
      </c>
      <c r="N519">
        <v>0.72</v>
      </c>
    </row>
    <row r="520" spans="1:14" x14ac:dyDescent="0.25">
      <c r="A520">
        <v>6147</v>
      </c>
      <c r="B520" t="s">
        <v>615</v>
      </c>
      <c r="C520" t="s">
        <v>66</v>
      </c>
      <c r="D520" s="22">
        <v>22256</v>
      </c>
      <c r="E520" s="22">
        <v>41110</v>
      </c>
      <c r="F520" t="s">
        <v>107</v>
      </c>
      <c r="G520" t="s">
        <v>935</v>
      </c>
      <c r="H520">
        <v>562552039</v>
      </c>
      <c r="I520">
        <v>1558272046</v>
      </c>
      <c r="J520">
        <v>15126</v>
      </c>
      <c r="K520">
        <v>3781.5</v>
      </c>
      <c r="L520">
        <v>1512.6000000000001</v>
      </c>
      <c r="M520">
        <v>20420.099999999999</v>
      </c>
      <c r="N520">
        <v>0.82</v>
      </c>
    </row>
    <row r="521" spans="1:14" x14ac:dyDescent="0.25">
      <c r="A521">
        <v>5737</v>
      </c>
      <c r="B521" t="s">
        <v>616</v>
      </c>
      <c r="C521" t="s">
        <v>66</v>
      </c>
      <c r="D521" s="22">
        <v>33621</v>
      </c>
      <c r="E521" s="22">
        <v>41518</v>
      </c>
      <c r="F521" t="s">
        <v>110</v>
      </c>
      <c r="G521" t="s">
        <v>78</v>
      </c>
      <c r="H521">
        <v>585198404</v>
      </c>
      <c r="I521">
        <v>1535685398</v>
      </c>
      <c r="J521">
        <v>22002</v>
      </c>
      <c r="K521">
        <v>5500.5</v>
      </c>
      <c r="L521">
        <v>2200.2000000000003</v>
      </c>
      <c r="M521">
        <v>29702.7</v>
      </c>
      <c r="N521">
        <v>0.32</v>
      </c>
    </row>
    <row r="522" spans="1:14" x14ac:dyDescent="0.25">
      <c r="A522">
        <v>5923</v>
      </c>
      <c r="B522" t="s">
        <v>617</v>
      </c>
      <c r="C522" t="s">
        <v>66</v>
      </c>
      <c r="D522" s="22">
        <v>31403</v>
      </c>
      <c r="E522" s="22">
        <v>41856</v>
      </c>
      <c r="F522" t="s">
        <v>112</v>
      </c>
      <c r="G522" t="s">
        <v>935</v>
      </c>
      <c r="H522">
        <v>557700582</v>
      </c>
      <c r="I522">
        <v>1076119929</v>
      </c>
      <c r="J522">
        <v>36735</v>
      </c>
      <c r="K522">
        <v>9183.75</v>
      </c>
      <c r="L522">
        <v>3673.5</v>
      </c>
      <c r="M522">
        <v>49592.25</v>
      </c>
      <c r="N522">
        <v>0.55000000000000004</v>
      </c>
    </row>
    <row r="523" spans="1:14" x14ac:dyDescent="0.25">
      <c r="A523">
        <v>6004</v>
      </c>
      <c r="B523" t="s">
        <v>618</v>
      </c>
      <c r="C523" t="s">
        <v>66</v>
      </c>
      <c r="D523" s="22">
        <v>32919</v>
      </c>
      <c r="E523" s="22">
        <v>43756</v>
      </c>
      <c r="F523" t="s">
        <v>112</v>
      </c>
      <c r="G523" t="s">
        <v>935</v>
      </c>
      <c r="H523">
        <v>566405034</v>
      </c>
      <c r="I523">
        <v>1813095056</v>
      </c>
      <c r="J523">
        <v>61521</v>
      </c>
      <c r="K523">
        <v>15380.25</v>
      </c>
      <c r="L523">
        <v>6152.1</v>
      </c>
      <c r="M523">
        <v>83053.350000000006</v>
      </c>
      <c r="N523">
        <v>0.79</v>
      </c>
    </row>
    <row r="524" spans="1:14" x14ac:dyDescent="0.25">
      <c r="A524">
        <v>5022</v>
      </c>
      <c r="B524" t="s">
        <v>619</v>
      </c>
      <c r="C524" t="s">
        <v>66</v>
      </c>
      <c r="D524" s="22">
        <v>26927</v>
      </c>
      <c r="E524" s="22">
        <v>43315</v>
      </c>
      <c r="F524" t="s">
        <v>115</v>
      </c>
      <c r="G524" t="s">
        <v>935</v>
      </c>
      <c r="H524">
        <v>575557001</v>
      </c>
      <c r="I524">
        <v>1650957864</v>
      </c>
      <c r="J524">
        <v>47107</v>
      </c>
      <c r="K524">
        <v>11776.75</v>
      </c>
      <c r="L524">
        <v>4710.7</v>
      </c>
      <c r="M524">
        <v>63594.45</v>
      </c>
      <c r="N524">
        <v>0.66</v>
      </c>
    </row>
    <row r="525" spans="1:14" x14ac:dyDescent="0.25">
      <c r="A525">
        <v>9725</v>
      </c>
      <c r="B525" t="s">
        <v>620</v>
      </c>
      <c r="C525" t="s">
        <v>69</v>
      </c>
      <c r="D525" s="22">
        <v>36931</v>
      </c>
      <c r="E525" s="22">
        <v>43436</v>
      </c>
      <c r="F525" t="s">
        <v>117</v>
      </c>
      <c r="G525" t="s">
        <v>81</v>
      </c>
      <c r="H525">
        <v>592186262</v>
      </c>
      <c r="I525">
        <v>1356642403</v>
      </c>
      <c r="J525">
        <v>4913</v>
      </c>
      <c r="K525">
        <v>1228.25</v>
      </c>
      <c r="L525">
        <v>491.3</v>
      </c>
      <c r="M525">
        <v>6632.55</v>
      </c>
      <c r="N525">
        <v>0.61</v>
      </c>
    </row>
    <row r="526" spans="1:14" x14ac:dyDescent="0.25">
      <c r="A526">
        <v>5459</v>
      </c>
      <c r="B526" t="s">
        <v>621</v>
      </c>
      <c r="C526" t="s">
        <v>66</v>
      </c>
      <c r="D526" s="22">
        <v>35965</v>
      </c>
      <c r="E526" s="22">
        <v>42001</v>
      </c>
      <c r="F526" t="s">
        <v>119</v>
      </c>
      <c r="G526" t="s">
        <v>935</v>
      </c>
      <c r="H526">
        <v>578582175</v>
      </c>
      <c r="I526">
        <v>1075762907</v>
      </c>
      <c r="J526">
        <v>37474</v>
      </c>
      <c r="K526">
        <v>9368.5</v>
      </c>
      <c r="L526">
        <v>3747.4</v>
      </c>
      <c r="M526">
        <v>50589.9</v>
      </c>
      <c r="N526">
        <v>0.51</v>
      </c>
    </row>
    <row r="527" spans="1:14" x14ac:dyDescent="0.25">
      <c r="A527">
        <v>8944</v>
      </c>
      <c r="B527" t="s">
        <v>622</v>
      </c>
      <c r="C527" t="s">
        <v>66</v>
      </c>
      <c r="D527" s="22">
        <v>25194</v>
      </c>
      <c r="E527" s="22">
        <v>40590</v>
      </c>
      <c r="F527" t="s">
        <v>121</v>
      </c>
      <c r="G527" t="s">
        <v>78</v>
      </c>
      <c r="H527">
        <v>582989122</v>
      </c>
      <c r="I527">
        <v>1567873235</v>
      </c>
      <c r="J527">
        <v>28281</v>
      </c>
      <c r="K527">
        <v>7070.25</v>
      </c>
      <c r="L527">
        <v>2828.1000000000004</v>
      </c>
      <c r="M527">
        <v>38179.35</v>
      </c>
      <c r="N527">
        <v>0.3</v>
      </c>
    </row>
    <row r="528" spans="1:14" x14ac:dyDescent="0.25">
      <c r="A528">
        <v>4097</v>
      </c>
      <c r="B528" t="s">
        <v>623</v>
      </c>
      <c r="C528" t="s">
        <v>69</v>
      </c>
      <c r="D528" s="22">
        <v>32852</v>
      </c>
      <c r="E528" s="22">
        <v>42657</v>
      </c>
      <c r="F528" t="s">
        <v>110</v>
      </c>
      <c r="G528" t="s">
        <v>78</v>
      </c>
      <c r="H528">
        <v>587770803</v>
      </c>
      <c r="I528">
        <v>1947121753</v>
      </c>
      <c r="J528">
        <v>28257</v>
      </c>
      <c r="K528">
        <v>7064.25</v>
      </c>
      <c r="L528">
        <v>2825.7000000000003</v>
      </c>
      <c r="M528">
        <v>38146.949999999997</v>
      </c>
      <c r="N528">
        <v>0.52</v>
      </c>
    </row>
    <row r="529" spans="1:14" x14ac:dyDescent="0.25">
      <c r="A529">
        <v>8186</v>
      </c>
      <c r="B529" t="s">
        <v>624</v>
      </c>
      <c r="C529" t="s">
        <v>69</v>
      </c>
      <c r="D529" s="22">
        <v>28672</v>
      </c>
      <c r="E529" s="22">
        <v>43481</v>
      </c>
      <c r="F529" t="s">
        <v>112</v>
      </c>
      <c r="G529" t="s">
        <v>935</v>
      </c>
      <c r="H529">
        <v>565018171</v>
      </c>
      <c r="I529">
        <v>1158629242</v>
      </c>
      <c r="J529">
        <v>25167</v>
      </c>
      <c r="K529">
        <v>6291.75</v>
      </c>
      <c r="L529">
        <v>2516.7000000000003</v>
      </c>
      <c r="M529">
        <v>33975.449999999997</v>
      </c>
      <c r="N529">
        <v>0.84</v>
      </c>
    </row>
    <row r="530" spans="1:14" x14ac:dyDescent="0.25">
      <c r="A530">
        <v>6056</v>
      </c>
      <c r="B530" t="s">
        <v>625</v>
      </c>
      <c r="C530" t="s">
        <v>66</v>
      </c>
      <c r="D530" s="22">
        <v>23219</v>
      </c>
      <c r="E530" s="22">
        <v>43192</v>
      </c>
      <c r="F530" t="s">
        <v>112</v>
      </c>
      <c r="G530" t="s">
        <v>935</v>
      </c>
      <c r="H530">
        <v>579103786</v>
      </c>
      <c r="I530">
        <v>1112424987</v>
      </c>
      <c r="J530">
        <v>29145</v>
      </c>
      <c r="K530">
        <v>7286.25</v>
      </c>
      <c r="L530">
        <v>2914.5</v>
      </c>
      <c r="M530">
        <v>39345.75</v>
      </c>
      <c r="N530">
        <v>0.66</v>
      </c>
    </row>
    <row r="531" spans="1:14" x14ac:dyDescent="0.25">
      <c r="A531">
        <v>1921</v>
      </c>
      <c r="B531" t="s">
        <v>626</v>
      </c>
      <c r="C531" t="s">
        <v>66</v>
      </c>
      <c r="D531" s="22">
        <v>31554</v>
      </c>
      <c r="E531" s="22">
        <v>41792</v>
      </c>
      <c r="F531" t="s">
        <v>115</v>
      </c>
      <c r="G531" t="s">
        <v>75</v>
      </c>
      <c r="H531">
        <v>555673396</v>
      </c>
      <c r="I531">
        <v>1153849579</v>
      </c>
      <c r="J531">
        <v>6935</v>
      </c>
      <c r="K531">
        <v>1733.75</v>
      </c>
      <c r="L531">
        <v>693.5</v>
      </c>
      <c r="M531">
        <v>9362.25</v>
      </c>
      <c r="N531">
        <v>0.55000000000000004</v>
      </c>
    </row>
    <row r="532" spans="1:14" x14ac:dyDescent="0.25">
      <c r="A532">
        <v>8626</v>
      </c>
      <c r="B532" t="s">
        <v>627</v>
      </c>
      <c r="C532" t="s">
        <v>66</v>
      </c>
      <c r="D532" s="22">
        <v>31477</v>
      </c>
      <c r="E532" s="22">
        <v>41370</v>
      </c>
      <c r="F532" t="s">
        <v>117</v>
      </c>
      <c r="G532" t="s">
        <v>75</v>
      </c>
      <c r="H532">
        <v>594538321</v>
      </c>
      <c r="I532">
        <v>1119812349</v>
      </c>
      <c r="J532">
        <v>9688</v>
      </c>
      <c r="K532">
        <v>2422</v>
      </c>
      <c r="L532">
        <v>968.80000000000007</v>
      </c>
      <c r="M532">
        <v>13078.8</v>
      </c>
      <c r="N532">
        <v>0.49</v>
      </c>
    </row>
    <row r="533" spans="1:14" x14ac:dyDescent="0.25">
      <c r="A533">
        <v>6482</v>
      </c>
      <c r="B533" t="s">
        <v>628</v>
      </c>
      <c r="C533" t="s">
        <v>69</v>
      </c>
      <c r="D533" s="22">
        <v>37831</v>
      </c>
      <c r="E533" s="22">
        <v>41243</v>
      </c>
      <c r="F533" t="s">
        <v>119</v>
      </c>
      <c r="G533" t="s">
        <v>78</v>
      </c>
      <c r="H533">
        <v>559152698</v>
      </c>
      <c r="I533">
        <v>1518974762</v>
      </c>
      <c r="J533">
        <v>6523</v>
      </c>
      <c r="K533">
        <v>1630.75</v>
      </c>
      <c r="L533">
        <v>652.30000000000007</v>
      </c>
      <c r="M533">
        <v>8806.0499999999993</v>
      </c>
      <c r="N533">
        <v>0.81</v>
      </c>
    </row>
    <row r="534" spans="1:14" x14ac:dyDescent="0.25">
      <c r="A534">
        <v>5995</v>
      </c>
      <c r="B534" t="s">
        <v>629</v>
      </c>
      <c r="C534" t="s">
        <v>66</v>
      </c>
      <c r="D534" s="22">
        <v>25159</v>
      </c>
      <c r="E534" s="22">
        <v>40470</v>
      </c>
      <c r="F534" t="s">
        <v>121</v>
      </c>
      <c r="G534" t="s">
        <v>75</v>
      </c>
      <c r="H534">
        <v>577631924</v>
      </c>
      <c r="I534">
        <v>1091044160</v>
      </c>
      <c r="J534">
        <v>50475</v>
      </c>
      <c r="K534">
        <v>12618.75</v>
      </c>
      <c r="L534">
        <v>5047.5</v>
      </c>
      <c r="M534">
        <v>68141.25</v>
      </c>
      <c r="N534">
        <v>0.52</v>
      </c>
    </row>
    <row r="535" spans="1:14" x14ac:dyDescent="0.25">
      <c r="A535">
        <v>1224</v>
      </c>
      <c r="B535" t="s">
        <v>630</v>
      </c>
      <c r="C535" t="s">
        <v>66</v>
      </c>
      <c r="D535" s="22">
        <v>30286</v>
      </c>
      <c r="E535" s="22">
        <v>40810</v>
      </c>
      <c r="F535" t="s">
        <v>123</v>
      </c>
      <c r="G535" t="s">
        <v>935</v>
      </c>
      <c r="H535">
        <v>565786196</v>
      </c>
      <c r="I535">
        <v>1967284101</v>
      </c>
      <c r="J535">
        <v>9230</v>
      </c>
      <c r="K535">
        <v>2307.5</v>
      </c>
      <c r="L535">
        <v>923</v>
      </c>
      <c r="M535">
        <v>12460.5</v>
      </c>
      <c r="N535">
        <v>0.67</v>
      </c>
    </row>
    <row r="536" spans="1:14" x14ac:dyDescent="0.25">
      <c r="A536">
        <v>5392</v>
      </c>
      <c r="B536" t="s">
        <v>631</v>
      </c>
      <c r="C536" t="s">
        <v>69</v>
      </c>
      <c r="D536" s="22">
        <v>40038</v>
      </c>
      <c r="E536" s="22">
        <v>41167</v>
      </c>
      <c r="F536" t="s">
        <v>125</v>
      </c>
      <c r="G536" t="s">
        <v>935</v>
      </c>
      <c r="H536">
        <v>581408625</v>
      </c>
      <c r="I536">
        <v>1240904228</v>
      </c>
      <c r="J536">
        <v>38236</v>
      </c>
      <c r="K536">
        <v>9559</v>
      </c>
      <c r="L536">
        <v>3823.6000000000004</v>
      </c>
      <c r="M536">
        <v>51618.6</v>
      </c>
      <c r="N536">
        <v>0.75</v>
      </c>
    </row>
    <row r="537" spans="1:14" x14ac:dyDescent="0.25">
      <c r="A537">
        <v>9659</v>
      </c>
      <c r="B537" t="s">
        <v>632</v>
      </c>
      <c r="C537" t="s">
        <v>66</v>
      </c>
      <c r="D537" s="22">
        <v>38065</v>
      </c>
      <c r="E537" s="22">
        <v>42411</v>
      </c>
      <c r="F537" t="s">
        <v>127</v>
      </c>
      <c r="G537" t="s">
        <v>75</v>
      </c>
      <c r="H537">
        <v>592030678</v>
      </c>
      <c r="I537">
        <v>1911937429</v>
      </c>
      <c r="J537">
        <v>35887</v>
      </c>
      <c r="K537">
        <v>8971.75</v>
      </c>
      <c r="L537">
        <v>3588.7000000000003</v>
      </c>
      <c r="M537">
        <v>48447.45</v>
      </c>
      <c r="N537">
        <v>0.76</v>
      </c>
    </row>
    <row r="538" spans="1:14" x14ac:dyDescent="0.25">
      <c r="A538">
        <v>3495</v>
      </c>
      <c r="B538" t="s">
        <v>633</v>
      </c>
      <c r="C538" t="s">
        <v>66</v>
      </c>
      <c r="D538" s="22">
        <v>23401</v>
      </c>
      <c r="E538" s="22">
        <v>42418</v>
      </c>
      <c r="F538" t="s">
        <v>67</v>
      </c>
      <c r="G538" t="s">
        <v>75</v>
      </c>
      <c r="H538">
        <v>569831761</v>
      </c>
      <c r="I538">
        <v>1314345022</v>
      </c>
      <c r="J538">
        <v>48259</v>
      </c>
      <c r="K538">
        <v>12064.75</v>
      </c>
      <c r="L538">
        <v>4825.9000000000005</v>
      </c>
      <c r="M538">
        <v>65149.65</v>
      </c>
      <c r="N538">
        <v>0.55000000000000004</v>
      </c>
    </row>
    <row r="539" spans="1:14" x14ac:dyDescent="0.25">
      <c r="A539">
        <v>9067</v>
      </c>
      <c r="B539" t="s">
        <v>634</v>
      </c>
      <c r="C539" t="s">
        <v>66</v>
      </c>
      <c r="D539" s="22">
        <v>40834</v>
      </c>
      <c r="E539" s="22">
        <v>41646</v>
      </c>
      <c r="F539" t="s">
        <v>70</v>
      </c>
      <c r="G539" t="s">
        <v>935</v>
      </c>
      <c r="H539">
        <v>574452145</v>
      </c>
      <c r="I539">
        <v>1290979380</v>
      </c>
      <c r="J539">
        <v>64373</v>
      </c>
      <c r="K539">
        <v>16093.25</v>
      </c>
      <c r="L539">
        <v>6437.3</v>
      </c>
      <c r="M539">
        <v>86903.55</v>
      </c>
      <c r="N539">
        <v>0.38</v>
      </c>
    </row>
    <row r="540" spans="1:14" x14ac:dyDescent="0.25">
      <c r="A540">
        <v>9386</v>
      </c>
      <c r="B540" t="s">
        <v>635</v>
      </c>
      <c r="C540" t="s">
        <v>69</v>
      </c>
      <c r="D540" s="22">
        <v>33710</v>
      </c>
      <c r="E540" s="22">
        <v>41258</v>
      </c>
      <c r="F540" t="s">
        <v>73</v>
      </c>
      <c r="G540" t="s">
        <v>935</v>
      </c>
      <c r="H540">
        <v>580516637</v>
      </c>
      <c r="I540">
        <v>1821973452</v>
      </c>
      <c r="J540">
        <v>22615</v>
      </c>
      <c r="K540">
        <v>5653.75</v>
      </c>
      <c r="L540">
        <v>2261.5</v>
      </c>
      <c r="M540">
        <v>30530.25</v>
      </c>
      <c r="N540">
        <v>0.42</v>
      </c>
    </row>
    <row r="541" spans="1:14" x14ac:dyDescent="0.25">
      <c r="A541">
        <v>1917</v>
      </c>
      <c r="B541" t="s">
        <v>636</v>
      </c>
      <c r="C541" t="s">
        <v>66</v>
      </c>
      <c r="D541" s="22">
        <v>38672</v>
      </c>
      <c r="E541" s="22">
        <v>43741</v>
      </c>
      <c r="F541" t="s">
        <v>73</v>
      </c>
      <c r="G541" t="s">
        <v>935</v>
      </c>
      <c r="H541">
        <v>595963922</v>
      </c>
      <c r="I541">
        <v>1207773773</v>
      </c>
      <c r="J541">
        <v>56854</v>
      </c>
      <c r="K541">
        <v>14213.5</v>
      </c>
      <c r="L541">
        <v>5685.4000000000005</v>
      </c>
      <c r="M541">
        <v>76752.899999999994</v>
      </c>
      <c r="N541">
        <v>0.96</v>
      </c>
    </row>
    <row r="542" spans="1:14" x14ac:dyDescent="0.25">
      <c r="A542">
        <v>2445</v>
      </c>
      <c r="B542" t="s">
        <v>637</v>
      </c>
      <c r="C542" t="s">
        <v>66</v>
      </c>
      <c r="D542" s="22">
        <v>36890</v>
      </c>
      <c r="E542" s="22">
        <v>43374</v>
      </c>
      <c r="F542" t="s">
        <v>77</v>
      </c>
      <c r="G542" t="s">
        <v>935</v>
      </c>
      <c r="H542">
        <v>583092083</v>
      </c>
      <c r="I542">
        <v>1686677674</v>
      </c>
      <c r="J542">
        <v>22384</v>
      </c>
      <c r="K542">
        <v>5596</v>
      </c>
      <c r="L542">
        <v>2238.4</v>
      </c>
      <c r="M542">
        <v>30218.400000000001</v>
      </c>
      <c r="N542">
        <v>0.49</v>
      </c>
    </row>
    <row r="543" spans="1:14" x14ac:dyDescent="0.25">
      <c r="A543">
        <v>3822</v>
      </c>
      <c r="B543" t="s">
        <v>638</v>
      </c>
      <c r="C543" t="s">
        <v>66</v>
      </c>
      <c r="D543" s="22">
        <v>31000</v>
      </c>
      <c r="E543" s="22">
        <v>41460</v>
      </c>
      <c r="F543" t="s">
        <v>80</v>
      </c>
      <c r="G543" t="s">
        <v>78</v>
      </c>
      <c r="H543">
        <v>567857400</v>
      </c>
      <c r="I543">
        <v>1191618941</v>
      </c>
      <c r="J543">
        <v>46131</v>
      </c>
      <c r="K543">
        <v>11532.75</v>
      </c>
      <c r="L543">
        <v>4613.1000000000004</v>
      </c>
      <c r="M543">
        <v>62276.85</v>
      </c>
      <c r="N543">
        <v>0.63</v>
      </c>
    </row>
    <row r="544" spans="1:14" x14ac:dyDescent="0.25">
      <c r="A544">
        <v>4695</v>
      </c>
      <c r="B544" t="s">
        <v>639</v>
      </c>
      <c r="C544" t="s">
        <v>66</v>
      </c>
      <c r="D544" s="22">
        <v>33246</v>
      </c>
      <c r="E544" s="22">
        <v>42338</v>
      </c>
      <c r="F544" t="s">
        <v>83</v>
      </c>
      <c r="G544" t="s">
        <v>935</v>
      </c>
      <c r="H544">
        <v>591049255</v>
      </c>
      <c r="I544">
        <v>1223950782</v>
      </c>
      <c r="J544">
        <v>49197</v>
      </c>
      <c r="K544">
        <v>12299.25</v>
      </c>
      <c r="L544">
        <v>4919.7000000000007</v>
      </c>
      <c r="M544">
        <v>66415.95</v>
      </c>
      <c r="N544">
        <v>0.42</v>
      </c>
    </row>
    <row r="545" spans="1:14" x14ac:dyDescent="0.25">
      <c r="A545">
        <v>9321</v>
      </c>
      <c r="B545" t="s">
        <v>640</v>
      </c>
      <c r="C545" t="s">
        <v>69</v>
      </c>
      <c r="D545" s="22">
        <v>32814</v>
      </c>
      <c r="E545" s="22">
        <v>43386</v>
      </c>
      <c r="F545" t="s">
        <v>97</v>
      </c>
      <c r="G545" t="s">
        <v>935</v>
      </c>
      <c r="H545">
        <v>589107081</v>
      </c>
      <c r="I545">
        <v>1137114699</v>
      </c>
      <c r="J545">
        <v>66477</v>
      </c>
      <c r="K545">
        <v>16619.25</v>
      </c>
      <c r="L545">
        <v>6647.7000000000007</v>
      </c>
      <c r="M545">
        <v>89743.95</v>
      </c>
      <c r="N545">
        <v>0.78</v>
      </c>
    </row>
    <row r="546" spans="1:14" x14ac:dyDescent="0.25">
      <c r="A546">
        <v>2729</v>
      </c>
      <c r="B546" t="s">
        <v>641</v>
      </c>
      <c r="C546" t="s">
        <v>66</v>
      </c>
      <c r="D546" s="22">
        <v>24646</v>
      </c>
      <c r="E546" s="22">
        <v>43979</v>
      </c>
      <c r="F546" t="s">
        <v>100</v>
      </c>
      <c r="G546" t="s">
        <v>935</v>
      </c>
      <c r="H546">
        <v>586362501</v>
      </c>
      <c r="I546">
        <v>1874663804</v>
      </c>
      <c r="J546">
        <v>8724</v>
      </c>
      <c r="K546">
        <v>2181</v>
      </c>
      <c r="L546">
        <v>872.40000000000009</v>
      </c>
      <c r="M546">
        <v>11777.4</v>
      </c>
      <c r="N546">
        <v>0.79</v>
      </c>
    </row>
    <row r="547" spans="1:14" x14ac:dyDescent="0.25">
      <c r="A547">
        <v>2839</v>
      </c>
      <c r="B547" t="s">
        <v>642</v>
      </c>
      <c r="C547" t="s">
        <v>66</v>
      </c>
      <c r="D547" s="22">
        <v>24329</v>
      </c>
      <c r="E547" s="22">
        <v>42315</v>
      </c>
      <c r="F547" t="s">
        <v>102</v>
      </c>
      <c r="G547" t="s">
        <v>75</v>
      </c>
      <c r="H547">
        <v>584925859</v>
      </c>
      <c r="I547">
        <v>1976785934</v>
      </c>
      <c r="J547">
        <v>68198</v>
      </c>
      <c r="K547">
        <v>17049.5</v>
      </c>
      <c r="L547">
        <v>6819.8</v>
      </c>
      <c r="M547">
        <v>92067.3</v>
      </c>
      <c r="N547">
        <v>0.31</v>
      </c>
    </row>
    <row r="548" spans="1:14" x14ac:dyDescent="0.25">
      <c r="A548">
        <v>8887</v>
      </c>
      <c r="B548" t="s">
        <v>643</v>
      </c>
      <c r="C548" t="s">
        <v>66</v>
      </c>
      <c r="D548" s="22">
        <v>36219</v>
      </c>
      <c r="E548" s="22">
        <v>42681</v>
      </c>
      <c r="F548" t="s">
        <v>102</v>
      </c>
      <c r="G548" t="s">
        <v>935</v>
      </c>
      <c r="H548">
        <v>592288447</v>
      </c>
      <c r="I548">
        <v>1209705547</v>
      </c>
      <c r="J548">
        <v>54833</v>
      </c>
      <c r="K548">
        <v>13708.25</v>
      </c>
      <c r="L548">
        <v>5483.3</v>
      </c>
      <c r="M548">
        <v>74024.55</v>
      </c>
      <c r="N548">
        <v>0.4</v>
      </c>
    </row>
    <row r="549" spans="1:14" x14ac:dyDescent="0.25">
      <c r="A549">
        <v>4377</v>
      </c>
      <c r="B549" t="s">
        <v>644</v>
      </c>
      <c r="C549" t="s">
        <v>66</v>
      </c>
      <c r="D549" s="22">
        <v>34182</v>
      </c>
      <c r="E549" s="22">
        <v>42158</v>
      </c>
      <c r="F549" t="s">
        <v>105</v>
      </c>
      <c r="G549" t="s">
        <v>75</v>
      </c>
      <c r="H549">
        <v>573400844</v>
      </c>
      <c r="I549">
        <v>1382365039</v>
      </c>
      <c r="J549">
        <v>46950</v>
      </c>
      <c r="K549">
        <v>11737.5</v>
      </c>
      <c r="L549">
        <v>4695</v>
      </c>
      <c r="M549">
        <v>63382.5</v>
      </c>
      <c r="N549">
        <v>0.59</v>
      </c>
    </row>
    <row r="550" spans="1:14" x14ac:dyDescent="0.25">
      <c r="A550">
        <v>8670</v>
      </c>
      <c r="B550" t="s">
        <v>645</v>
      </c>
      <c r="C550" t="s">
        <v>66</v>
      </c>
      <c r="D550" s="22">
        <v>29168</v>
      </c>
      <c r="E550" s="22">
        <v>42908</v>
      </c>
      <c r="F550" t="s">
        <v>107</v>
      </c>
      <c r="G550" t="s">
        <v>78</v>
      </c>
      <c r="H550">
        <v>558679650</v>
      </c>
      <c r="I550">
        <v>1734330344</v>
      </c>
      <c r="J550">
        <v>60155</v>
      </c>
      <c r="K550">
        <v>15038.75</v>
      </c>
      <c r="L550">
        <v>6015.5</v>
      </c>
      <c r="M550">
        <v>81209.25</v>
      </c>
      <c r="N550">
        <v>0.34</v>
      </c>
    </row>
    <row r="551" spans="1:14" x14ac:dyDescent="0.25">
      <c r="A551">
        <v>5046</v>
      </c>
      <c r="B551" t="s">
        <v>646</v>
      </c>
      <c r="C551" t="s">
        <v>69</v>
      </c>
      <c r="D551" s="22">
        <v>36138</v>
      </c>
      <c r="E551" s="22">
        <v>43771</v>
      </c>
      <c r="F551" t="s">
        <v>107</v>
      </c>
      <c r="G551" t="s">
        <v>90</v>
      </c>
      <c r="H551">
        <v>597844133</v>
      </c>
      <c r="I551">
        <v>1373858024</v>
      </c>
      <c r="J551">
        <v>46735</v>
      </c>
      <c r="K551">
        <v>11683.75</v>
      </c>
      <c r="L551">
        <v>4673.5</v>
      </c>
      <c r="M551">
        <v>63092.25</v>
      </c>
      <c r="N551">
        <v>0.83</v>
      </c>
    </row>
    <row r="552" spans="1:14" x14ac:dyDescent="0.25">
      <c r="A552">
        <v>7934</v>
      </c>
      <c r="B552" t="s">
        <v>647</v>
      </c>
      <c r="C552" t="s">
        <v>69</v>
      </c>
      <c r="D552" s="22">
        <v>24000</v>
      </c>
      <c r="E552" s="22">
        <v>41909</v>
      </c>
      <c r="F552" t="s">
        <v>110</v>
      </c>
      <c r="G552" t="s">
        <v>75</v>
      </c>
      <c r="H552">
        <v>580075341</v>
      </c>
      <c r="I552">
        <v>1506773112</v>
      </c>
      <c r="J552">
        <v>32719</v>
      </c>
      <c r="K552">
        <v>8179.75</v>
      </c>
      <c r="L552">
        <v>3271.9</v>
      </c>
      <c r="M552">
        <v>44170.65</v>
      </c>
      <c r="N552">
        <v>0.94</v>
      </c>
    </row>
    <row r="553" spans="1:14" x14ac:dyDescent="0.25">
      <c r="A553">
        <v>8743</v>
      </c>
      <c r="B553" t="s">
        <v>648</v>
      </c>
      <c r="C553" t="s">
        <v>66</v>
      </c>
      <c r="D553" s="22">
        <v>31245</v>
      </c>
      <c r="E553" s="22">
        <v>41153</v>
      </c>
      <c r="F553" t="s">
        <v>112</v>
      </c>
      <c r="G553" t="s">
        <v>78</v>
      </c>
      <c r="H553">
        <v>599683454</v>
      </c>
      <c r="I553">
        <v>1411535992</v>
      </c>
      <c r="J553">
        <v>15096</v>
      </c>
      <c r="K553">
        <v>3774</v>
      </c>
      <c r="L553">
        <v>1509.6000000000001</v>
      </c>
      <c r="M553">
        <v>20379.599999999999</v>
      </c>
      <c r="N553">
        <v>0.52</v>
      </c>
    </row>
    <row r="554" spans="1:14" x14ac:dyDescent="0.25">
      <c r="A554">
        <v>6957</v>
      </c>
      <c r="B554" t="s">
        <v>649</v>
      </c>
      <c r="C554" t="s">
        <v>66</v>
      </c>
      <c r="D554" s="22">
        <v>34280</v>
      </c>
      <c r="E554" s="22">
        <v>41597</v>
      </c>
      <c r="F554" t="s">
        <v>112</v>
      </c>
      <c r="G554" t="s">
        <v>935</v>
      </c>
      <c r="H554">
        <v>590522550</v>
      </c>
      <c r="I554">
        <v>1566030435</v>
      </c>
      <c r="J554">
        <v>39567</v>
      </c>
      <c r="K554">
        <v>9891.75</v>
      </c>
      <c r="L554">
        <v>3956.7000000000003</v>
      </c>
      <c r="M554">
        <v>53415.45</v>
      </c>
      <c r="N554">
        <v>0.57999999999999996</v>
      </c>
    </row>
    <row r="555" spans="1:14" x14ac:dyDescent="0.25">
      <c r="A555">
        <v>6616</v>
      </c>
      <c r="B555" t="s">
        <v>650</v>
      </c>
      <c r="C555" t="s">
        <v>66</v>
      </c>
      <c r="D555" s="22">
        <v>25947</v>
      </c>
      <c r="E555" s="22">
        <v>44130</v>
      </c>
      <c r="F555" t="s">
        <v>115</v>
      </c>
      <c r="G555" t="s">
        <v>81</v>
      </c>
      <c r="H555">
        <v>588963450</v>
      </c>
      <c r="I555">
        <v>1419535076</v>
      </c>
      <c r="J555">
        <v>5420</v>
      </c>
      <c r="K555">
        <v>1355</v>
      </c>
      <c r="L555">
        <v>542</v>
      </c>
      <c r="M555">
        <v>7317</v>
      </c>
      <c r="N555">
        <v>0.98</v>
      </c>
    </row>
    <row r="556" spans="1:14" x14ac:dyDescent="0.25">
      <c r="A556">
        <v>6670</v>
      </c>
      <c r="B556" t="s">
        <v>651</v>
      </c>
      <c r="C556" t="s">
        <v>66</v>
      </c>
      <c r="D556" s="22">
        <v>37383</v>
      </c>
      <c r="E556" s="22">
        <v>41102</v>
      </c>
      <c r="F556" t="s">
        <v>117</v>
      </c>
      <c r="G556" t="s">
        <v>75</v>
      </c>
      <c r="H556">
        <v>591771877</v>
      </c>
      <c r="I556">
        <v>1673928388</v>
      </c>
      <c r="J556">
        <v>59132</v>
      </c>
      <c r="K556">
        <v>14783</v>
      </c>
      <c r="L556">
        <v>5913.2000000000007</v>
      </c>
      <c r="M556">
        <v>79828.2</v>
      </c>
      <c r="N556">
        <v>0.6</v>
      </c>
    </row>
    <row r="557" spans="1:14" x14ac:dyDescent="0.25">
      <c r="A557">
        <v>3037</v>
      </c>
      <c r="B557" t="s">
        <v>652</v>
      </c>
      <c r="C557" t="s">
        <v>69</v>
      </c>
      <c r="D557" s="22">
        <v>37222</v>
      </c>
      <c r="E557" s="22">
        <v>41547</v>
      </c>
      <c r="F557" t="s">
        <v>119</v>
      </c>
      <c r="G557" t="s">
        <v>90</v>
      </c>
      <c r="H557">
        <v>589658846</v>
      </c>
      <c r="I557">
        <v>1930259952</v>
      </c>
      <c r="J557">
        <v>59438</v>
      </c>
      <c r="K557">
        <v>14859.5</v>
      </c>
      <c r="L557">
        <v>5943.8</v>
      </c>
      <c r="M557">
        <v>80241.3</v>
      </c>
      <c r="N557">
        <v>0.77</v>
      </c>
    </row>
    <row r="558" spans="1:14" x14ac:dyDescent="0.25">
      <c r="A558">
        <v>6902</v>
      </c>
      <c r="B558" t="s">
        <v>653</v>
      </c>
      <c r="C558" t="s">
        <v>66</v>
      </c>
      <c r="D558" s="22">
        <v>22515</v>
      </c>
      <c r="E558" s="22">
        <v>42952</v>
      </c>
      <c r="F558" t="s">
        <v>121</v>
      </c>
      <c r="G558" t="s">
        <v>935</v>
      </c>
      <c r="H558">
        <v>569583055</v>
      </c>
      <c r="I558">
        <v>1469429485</v>
      </c>
      <c r="J558">
        <v>60801</v>
      </c>
      <c r="K558">
        <v>15200.25</v>
      </c>
      <c r="L558">
        <v>6080.1</v>
      </c>
      <c r="M558">
        <v>82081.350000000006</v>
      </c>
      <c r="N558">
        <v>0.36</v>
      </c>
    </row>
    <row r="559" spans="1:14" x14ac:dyDescent="0.25">
      <c r="A559">
        <v>6320</v>
      </c>
      <c r="B559" t="s">
        <v>654</v>
      </c>
      <c r="C559" t="s">
        <v>66</v>
      </c>
      <c r="D559" s="22">
        <v>34391</v>
      </c>
      <c r="E559" s="22">
        <v>41151</v>
      </c>
      <c r="F559" t="s">
        <v>123</v>
      </c>
      <c r="G559" t="s">
        <v>75</v>
      </c>
      <c r="H559">
        <v>566115958</v>
      </c>
      <c r="I559">
        <v>1166516675</v>
      </c>
      <c r="J559">
        <v>23934</v>
      </c>
      <c r="K559">
        <v>5983.5</v>
      </c>
      <c r="L559">
        <v>2393.4</v>
      </c>
      <c r="M559">
        <v>32310.9</v>
      </c>
      <c r="N559">
        <v>0.5</v>
      </c>
    </row>
    <row r="560" spans="1:14" x14ac:dyDescent="0.25">
      <c r="A560">
        <v>5336</v>
      </c>
      <c r="B560" t="s">
        <v>655</v>
      </c>
      <c r="C560" t="s">
        <v>66</v>
      </c>
      <c r="D560" s="22">
        <v>33108</v>
      </c>
      <c r="E560" s="22">
        <v>42012</v>
      </c>
      <c r="F560" t="s">
        <v>125</v>
      </c>
      <c r="G560" t="s">
        <v>75</v>
      </c>
      <c r="H560">
        <v>570513202</v>
      </c>
      <c r="I560">
        <v>1760661898</v>
      </c>
      <c r="J560">
        <v>11491</v>
      </c>
      <c r="K560">
        <v>2872.75</v>
      </c>
      <c r="L560">
        <v>1149.1000000000001</v>
      </c>
      <c r="M560">
        <v>15512.85</v>
      </c>
      <c r="N560">
        <v>0.7</v>
      </c>
    </row>
    <row r="561" spans="1:14" x14ac:dyDescent="0.25">
      <c r="A561">
        <v>5889</v>
      </c>
      <c r="B561" t="s">
        <v>656</v>
      </c>
      <c r="C561" t="s">
        <v>69</v>
      </c>
      <c r="D561" s="22">
        <v>28903</v>
      </c>
      <c r="E561" s="22">
        <v>40346</v>
      </c>
      <c r="F561" t="s">
        <v>127</v>
      </c>
      <c r="G561" t="s">
        <v>90</v>
      </c>
      <c r="H561">
        <v>567471099</v>
      </c>
      <c r="I561">
        <v>1317495953</v>
      </c>
      <c r="J561">
        <v>2917</v>
      </c>
      <c r="K561">
        <v>729.25</v>
      </c>
      <c r="L561">
        <v>291.7</v>
      </c>
      <c r="M561">
        <v>3937.95</v>
      </c>
      <c r="N561">
        <v>0.75</v>
      </c>
    </row>
    <row r="562" spans="1:14" x14ac:dyDescent="0.25">
      <c r="A562">
        <v>6288</v>
      </c>
      <c r="B562" t="s">
        <v>657</v>
      </c>
      <c r="C562" t="s">
        <v>66</v>
      </c>
      <c r="D562" s="22">
        <v>29717</v>
      </c>
      <c r="E562" s="22">
        <v>43239</v>
      </c>
      <c r="F562" t="s">
        <v>67</v>
      </c>
      <c r="G562" t="s">
        <v>935</v>
      </c>
      <c r="H562">
        <v>575008035</v>
      </c>
      <c r="I562">
        <v>1234893136</v>
      </c>
      <c r="J562">
        <v>31902</v>
      </c>
      <c r="K562">
        <v>7975.5</v>
      </c>
      <c r="L562">
        <v>3190.2000000000003</v>
      </c>
      <c r="M562">
        <v>43067.7</v>
      </c>
      <c r="N562">
        <v>0.73</v>
      </c>
    </row>
    <row r="563" spans="1:14" x14ac:dyDescent="0.25">
      <c r="A563">
        <v>3549</v>
      </c>
      <c r="B563" t="s">
        <v>658</v>
      </c>
      <c r="C563" t="s">
        <v>66</v>
      </c>
      <c r="D563" s="22">
        <v>37127</v>
      </c>
      <c r="E563" s="22">
        <v>43577</v>
      </c>
      <c r="F563" t="s">
        <v>70</v>
      </c>
      <c r="G563" t="s">
        <v>935</v>
      </c>
      <c r="H563">
        <v>565555332</v>
      </c>
      <c r="I563">
        <v>1347649154</v>
      </c>
      <c r="J563">
        <v>61147</v>
      </c>
      <c r="K563">
        <v>15286.75</v>
      </c>
      <c r="L563">
        <v>6114.7000000000007</v>
      </c>
      <c r="M563">
        <v>82548.45</v>
      </c>
      <c r="N563">
        <v>0.91</v>
      </c>
    </row>
    <row r="564" spans="1:14" x14ac:dyDescent="0.25">
      <c r="A564">
        <v>3936</v>
      </c>
      <c r="B564" t="s">
        <v>659</v>
      </c>
      <c r="C564" t="s">
        <v>66</v>
      </c>
      <c r="D564" s="22">
        <v>30735</v>
      </c>
      <c r="E564" s="22">
        <v>41459</v>
      </c>
      <c r="F564" t="s">
        <v>73</v>
      </c>
      <c r="G564" t="s">
        <v>935</v>
      </c>
      <c r="H564">
        <v>581330291</v>
      </c>
      <c r="I564">
        <v>1987224950</v>
      </c>
      <c r="J564">
        <v>44848</v>
      </c>
      <c r="K564">
        <v>11212</v>
      </c>
      <c r="L564">
        <v>4484.8</v>
      </c>
      <c r="M564">
        <v>60544.800000000003</v>
      </c>
      <c r="N564">
        <v>0.93</v>
      </c>
    </row>
    <row r="565" spans="1:14" x14ac:dyDescent="0.25">
      <c r="A565">
        <v>9254</v>
      </c>
      <c r="B565" t="s">
        <v>660</v>
      </c>
      <c r="C565" t="s">
        <v>66</v>
      </c>
      <c r="D565" s="22">
        <v>39992</v>
      </c>
      <c r="E565" s="22">
        <v>42910</v>
      </c>
      <c r="F565" t="s">
        <v>73</v>
      </c>
      <c r="G565" t="s">
        <v>90</v>
      </c>
      <c r="H565">
        <v>585968323</v>
      </c>
      <c r="I565">
        <v>1261654578</v>
      </c>
      <c r="J565">
        <v>34722</v>
      </c>
      <c r="K565">
        <v>8680.5</v>
      </c>
      <c r="L565">
        <v>3472.2000000000003</v>
      </c>
      <c r="M565">
        <v>46874.7</v>
      </c>
      <c r="N565">
        <v>0.3</v>
      </c>
    </row>
    <row r="566" spans="1:14" x14ac:dyDescent="0.25">
      <c r="A566">
        <v>6500</v>
      </c>
      <c r="B566" t="s">
        <v>661</v>
      </c>
      <c r="C566" t="s">
        <v>66</v>
      </c>
      <c r="D566" s="22">
        <v>32725</v>
      </c>
      <c r="E566" s="22">
        <v>42739</v>
      </c>
      <c r="F566" t="s">
        <v>77</v>
      </c>
      <c r="G566" t="s">
        <v>935</v>
      </c>
      <c r="H566">
        <v>582175286</v>
      </c>
      <c r="I566">
        <v>1299845870</v>
      </c>
      <c r="J566">
        <v>48641</v>
      </c>
      <c r="K566">
        <v>12160.25</v>
      </c>
      <c r="L566">
        <v>4864.1000000000004</v>
      </c>
      <c r="M566">
        <v>65665.350000000006</v>
      </c>
      <c r="N566">
        <v>0.82</v>
      </c>
    </row>
    <row r="567" spans="1:14" x14ac:dyDescent="0.25">
      <c r="A567">
        <v>8212</v>
      </c>
      <c r="B567" t="s">
        <v>662</v>
      </c>
      <c r="C567" t="s">
        <v>66</v>
      </c>
      <c r="D567" s="22">
        <v>37975</v>
      </c>
      <c r="E567" s="22">
        <v>40951</v>
      </c>
      <c r="F567" t="s">
        <v>80</v>
      </c>
      <c r="G567" t="s">
        <v>81</v>
      </c>
      <c r="H567">
        <v>581673849</v>
      </c>
      <c r="I567">
        <v>1479718224</v>
      </c>
      <c r="J567">
        <v>16931</v>
      </c>
      <c r="K567">
        <v>4232.75</v>
      </c>
      <c r="L567">
        <v>1693.1000000000001</v>
      </c>
      <c r="M567">
        <v>22856.85</v>
      </c>
      <c r="N567">
        <v>0.38</v>
      </c>
    </row>
    <row r="568" spans="1:14" x14ac:dyDescent="0.25">
      <c r="A568">
        <v>3093</v>
      </c>
      <c r="B568" t="s">
        <v>663</v>
      </c>
      <c r="C568" t="s">
        <v>69</v>
      </c>
      <c r="D568" s="22">
        <v>23126</v>
      </c>
      <c r="E568" s="22">
        <v>42817</v>
      </c>
      <c r="F568" t="s">
        <v>83</v>
      </c>
      <c r="G568" t="s">
        <v>935</v>
      </c>
      <c r="H568">
        <v>575479330</v>
      </c>
      <c r="I568">
        <v>1675547459</v>
      </c>
      <c r="J568">
        <v>10947</v>
      </c>
      <c r="K568">
        <v>2736.75</v>
      </c>
      <c r="L568">
        <v>1094.7</v>
      </c>
      <c r="M568">
        <v>14778.45</v>
      </c>
      <c r="N568">
        <v>0.62</v>
      </c>
    </row>
    <row r="569" spans="1:14" x14ac:dyDescent="0.25">
      <c r="A569">
        <v>4835</v>
      </c>
      <c r="B569" t="s">
        <v>664</v>
      </c>
      <c r="C569" t="s">
        <v>66</v>
      </c>
      <c r="D569" s="22">
        <v>40845</v>
      </c>
      <c r="E569" s="22">
        <v>43303</v>
      </c>
      <c r="F569" t="s">
        <v>85</v>
      </c>
      <c r="G569" t="s">
        <v>78</v>
      </c>
      <c r="H569">
        <v>579003770</v>
      </c>
      <c r="I569">
        <v>1943041492</v>
      </c>
      <c r="J569">
        <v>63411</v>
      </c>
      <c r="K569">
        <v>15852.75</v>
      </c>
      <c r="L569">
        <v>6341.1</v>
      </c>
      <c r="M569">
        <v>85604.85</v>
      </c>
      <c r="N569">
        <v>0.32</v>
      </c>
    </row>
    <row r="570" spans="1:14" x14ac:dyDescent="0.25">
      <c r="A570">
        <v>5894</v>
      </c>
      <c r="B570" t="s">
        <v>665</v>
      </c>
      <c r="C570" t="s">
        <v>66</v>
      </c>
      <c r="D570" s="22">
        <v>33103</v>
      </c>
      <c r="E570" s="22">
        <v>40252</v>
      </c>
      <c r="F570" t="s">
        <v>87</v>
      </c>
      <c r="G570" t="s">
        <v>935</v>
      </c>
      <c r="H570">
        <v>573913931</v>
      </c>
      <c r="I570">
        <v>1379336779</v>
      </c>
      <c r="J570">
        <v>48013</v>
      </c>
      <c r="K570">
        <v>12003.25</v>
      </c>
      <c r="L570">
        <v>4801.3</v>
      </c>
      <c r="M570">
        <v>64817.55</v>
      </c>
      <c r="N570">
        <v>0.87</v>
      </c>
    </row>
    <row r="571" spans="1:14" x14ac:dyDescent="0.25">
      <c r="A571">
        <v>9112</v>
      </c>
      <c r="B571" t="s">
        <v>666</v>
      </c>
      <c r="C571" t="s">
        <v>66</v>
      </c>
      <c r="D571" s="22">
        <v>27823</v>
      </c>
      <c r="E571" s="22">
        <v>40723</v>
      </c>
      <c r="F571" t="s">
        <v>89</v>
      </c>
      <c r="G571" t="s">
        <v>90</v>
      </c>
      <c r="H571">
        <v>563094686</v>
      </c>
      <c r="I571">
        <v>1705566867</v>
      </c>
      <c r="J571">
        <v>25035</v>
      </c>
      <c r="K571">
        <v>6258.75</v>
      </c>
      <c r="L571">
        <v>2503.5</v>
      </c>
      <c r="M571">
        <v>33797.25</v>
      </c>
      <c r="N571">
        <v>0.51</v>
      </c>
    </row>
    <row r="572" spans="1:14" x14ac:dyDescent="0.25">
      <c r="A572">
        <v>2374</v>
      </c>
      <c r="B572" t="s">
        <v>667</v>
      </c>
      <c r="C572" t="s">
        <v>69</v>
      </c>
      <c r="D572" s="22">
        <v>29350</v>
      </c>
      <c r="E572" s="22">
        <v>43374</v>
      </c>
      <c r="F572" t="s">
        <v>92</v>
      </c>
      <c r="G572" t="s">
        <v>78</v>
      </c>
      <c r="H572">
        <v>582698887</v>
      </c>
      <c r="I572">
        <v>1409610249</v>
      </c>
      <c r="J572">
        <v>40791</v>
      </c>
      <c r="K572">
        <v>10197.75</v>
      </c>
      <c r="L572">
        <v>4079.1000000000004</v>
      </c>
      <c r="M572">
        <v>55067.85</v>
      </c>
      <c r="N572">
        <v>0.6</v>
      </c>
    </row>
    <row r="573" spans="1:14" x14ac:dyDescent="0.25">
      <c r="A573">
        <v>1206</v>
      </c>
      <c r="B573" t="s">
        <v>668</v>
      </c>
      <c r="C573" t="s">
        <v>66</v>
      </c>
      <c r="D573" s="22">
        <v>30773</v>
      </c>
      <c r="E573" s="22">
        <v>42911</v>
      </c>
      <c r="F573" t="s">
        <v>94</v>
      </c>
      <c r="G573" t="s">
        <v>935</v>
      </c>
      <c r="H573">
        <v>574526127</v>
      </c>
      <c r="I573">
        <v>1791144087</v>
      </c>
      <c r="J573">
        <v>18235</v>
      </c>
      <c r="K573">
        <v>4558.75</v>
      </c>
      <c r="L573">
        <v>1823.5</v>
      </c>
      <c r="M573">
        <v>24617.25</v>
      </c>
      <c r="N573">
        <v>0.93</v>
      </c>
    </row>
    <row r="574" spans="1:14" x14ac:dyDescent="0.25">
      <c r="A574">
        <v>7252</v>
      </c>
      <c r="B574" t="s">
        <v>669</v>
      </c>
      <c r="C574" t="s">
        <v>66</v>
      </c>
      <c r="D574" s="22">
        <v>29535</v>
      </c>
      <c r="E574" s="22">
        <v>43327</v>
      </c>
      <c r="F574" t="s">
        <v>94</v>
      </c>
      <c r="G574" t="s">
        <v>935</v>
      </c>
      <c r="H574">
        <v>562621229</v>
      </c>
      <c r="I574">
        <v>1118853371</v>
      </c>
      <c r="J574">
        <v>17438</v>
      </c>
      <c r="K574">
        <v>4359.5</v>
      </c>
      <c r="L574">
        <v>1743.8000000000002</v>
      </c>
      <c r="M574">
        <v>23541.3</v>
      </c>
      <c r="N574">
        <v>0.4</v>
      </c>
    </row>
    <row r="575" spans="1:14" x14ac:dyDescent="0.25">
      <c r="A575">
        <v>9369</v>
      </c>
      <c r="B575" t="s">
        <v>670</v>
      </c>
      <c r="C575" t="s">
        <v>69</v>
      </c>
      <c r="D575" s="22">
        <v>32870</v>
      </c>
      <c r="E575" s="22">
        <v>40962</v>
      </c>
      <c r="F575" t="s">
        <v>97</v>
      </c>
      <c r="G575" t="s">
        <v>78</v>
      </c>
      <c r="H575">
        <v>566354027</v>
      </c>
      <c r="I575">
        <v>1996874983</v>
      </c>
      <c r="J575">
        <v>53543</v>
      </c>
      <c r="K575">
        <v>13385.75</v>
      </c>
      <c r="L575">
        <v>5354.3</v>
      </c>
      <c r="M575">
        <v>72283.05</v>
      </c>
      <c r="N575">
        <v>0.67</v>
      </c>
    </row>
    <row r="576" spans="1:14" x14ac:dyDescent="0.25">
      <c r="A576">
        <v>2732</v>
      </c>
      <c r="B576" t="s">
        <v>671</v>
      </c>
      <c r="C576" t="s">
        <v>66</v>
      </c>
      <c r="D576" s="22">
        <v>39479</v>
      </c>
      <c r="E576" s="22">
        <v>40478</v>
      </c>
      <c r="F576" t="s">
        <v>97</v>
      </c>
      <c r="G576" t="s">
        <v>75</v>
      </c>
      <c r="H576">
        <v>576686016</v>
      </c>
      <c r="I576">
        <v>1428629410</v>
      </c>
      <c r="J576">
        <v>16802</v>
      </c>
      <c r="K576">
        <v>4200.5</v>
      </c>
      <c r="L576">
        <v>1680.2</v>
      </c>
      <c r="M576">
        <v>22682.7</v>
      </c>
      <c r="N576">
        <v>0.26</v>
      </c>
    </row>
    <row r="577" spans="1:14" x14ac:dyDescent="0.25">
      <c r="A577">
        <v>1069</v>
      </c>
      <c r="B577" t="s">
        <v>672</v>
      </c>
      <c r="C577" t="s">
        <v>66</v>
      </c>
      <c r="D577" s="22">
        <v>37725</v>
      </c>
      <c r="E577" s="22">
        <v>41426</v>
      </c>
      <c r="F577" t="s">
        <v>100</v>
      </c>
      <c r="G577" t="s">
        <v>935</v>
      </c>
      <c r="H577">
        <v>565240903</v>
      </c>
      <c r="I577">
        <v>1382622289</v>
      </c>
      <c r="J577">
        <v>13709</v>
      </c>
      <c r="K577">
        <v>3427.25</v>
      </c>
      <c r="L577">
        <v>1370.9</v>
      </c>
      <c r="M577">
        <v>18507.150000000001</v>
      </c>
      <c r="N577">
        <v>0.64</v>
      </c>
    </row>
    <row r="578" spans="1:14" x14ac:dyDescent="0.25">
      <c r="A578">
        <v>4785</v>
      </c>
      <c r="B578" t="s">
        <v>673</v>
      </c>
      <c r="C578" t="s">
        <v>69</v>
      </c>
      <c r="D578" s="22">
        <v>30755</v>
      </c>
      <c r="E578" s="22">
        <v>42424</v>
      </c>
      <c r="F578" t="s">
        <v>102</v>
      </c>
      <c r="G578" t="s">
        <v>90</v>
      </c>
      <c r="H578">
        <v>569841964</v>
      </c>
      <c r="I578">
        <v>1609651621</v>
      </c>
      <c r="J578">
        <v>5835</v>
      </c>
      <c r="K578">
        <v>1458.75</v>
      </c>
      <c r="L578">
        <v>583.5</v>
      </c>
      <c r="M578">
        <v>7877.25</v>
      </c>
      <c r="N578">
        <v>0.95</v>
      </c>
    </row>
    <row r="579" spans="1:14" x14ac:dyDescent="0.25">
      <c r="A579">
        <v>4007</v>
      </c>
      <c r="B579" t="s">
        <v>674</v>
      </c>
      <c r="C579" t="s">
        <v>66</v>
      </c>
      <c r="D579" s="22">
        <v>35827</v>
      </c>
      <c r="E579" s="22">
        <v>41332</v>
      </c>
      <c r="F579" t="s">
        <v>102</v>
      </c>
      <c r="G579" t="s">
        <v>935</v>
      </c>
      <c r="H579">
        <v>586904002</v>
      </c>
      <c r="I579">
        <v>1618715225</v>
      </c>
      <c r="J579">
        <v>53150</v>
      </c>
      <c r="K579">
        <v>13287.5</v>
      </c>
      <c r="L579">
        <v>5315</v>
      </c>
      <c r="M579">
        <v>71752.5</v>
      </c>
      <c r="N579">
        <v>0.45</v>
      </c>
    </row>
    <row r="580" spans="1:14" x14ac:dyDescent="0.25">
      <c r="A580">
        <v>5866</v>
      </c>
      <c r="B580" t="s">
        <v>675</v>
      </c>
      <c r="C580" t="s">
        <v>66</v>
      </c>
      <c r="D580" s="22">
        <v>23353</v>
      </c>
      <c r="E580" s="22">
        <v>42461</v>
      </c>
      <c r="F580" t="s">
        <v>105</v>
      </c>
      <c r="G580" t="s">
        <v>78</v>
      </c>
      <c r="H580">
        <v>556481615</v>
      </c>
      <c r="I580">
        <v>1927273775</v>
      </c>
      <c r="J580">
        <v>14642</v>
      </c>
      <c r="K580">
        <v>3660.5</v>
      </c>
      <c r="L580">
        <v>1464.2</v>
      </c>
      <c r="M580">
        <v>19766.7</v>
      </c>
      <c r="N580">
        <v>0.26</v>
      </c>
    </row>
    <row r="581" spans="1:14" x14ac:dyDescent="0.25">
      <c r="A581">
        <v>3956</v>
      </c>
      <c r="B581" t="s">
        <v>676</v>
      </c>
      <c r="C581" t="s">
        <v>66</v>
      </c>
      <c r="D581" s="22">
        <v>37724</v>
      </c>
      <c r="E581" s="22">
        <v>43018</v>
      </c>
      <c r="F581" t="s">
        <v>110</v>
      </c>
      <c r="G581" t="s">
        <v>75</v>
      </c>
      <c r="H581">
        <v>561451716</v>
      </c>
      <c r="I581">
        <v>1152183395</v>
      </c>
      <c r="J581">
        <v>24978</v>
      </c>
      <c r="K581">
        <v>6244.5</v>
      </c>
      <c r="L581">
        <v>2497.8000000000002</v>
      </c>
      <c r="M581">
        <v>33720.300000000003</v>
      </c>
      <c r="N581">
        <v>0.57999999999999996</v>
      </c>
    </row>
    <row r="582" spans="1:14" x14ac:dyDescent="0.25">
      <c r="A582">
        <v>3068</v>
      </c>
      <c r="B582" t="s">
        <v>677</v>
      </c>
      <c r="C582" t="s">
        <v>66</v>
      </c>
      <c r="D582" s="22">
        <v>32109</v>
      </c>
      <c r="E582" s="22">
        <v>43042</v>
      </c>
      <c r="F582" t="s">
        <v>112</v>
      </c>
      <c r="G582" t="s">
        <v>935</v>
      </c>
      <c r="H582">
        <v>561984970</v>
      </c>
      <c r="I582">
        <v>1871968276</v>
      </c>
      <c r="J582">
        <v>67802</v>
      </c>
      <c r="K582">
        <v>16950.5</v>
      </c>
      <c r="L582">
        <v>6780.2000000000007</v>
      </c>
      <c r="M582">
        <v>91532.7</v>
      </c>
      <c r="N582">
        <v>0.32</v>
      </c>
    </row>
    <row r="583" spans="1:14" x14ac:dyDescent="0.25">
      <c r="A583">
        <v>5285</v>
      </c>
      <c r="B583" t="s">
        <v>678</v>
      </c>
      <c r="C583" t="s">
        <v>66</v>
      </c>
      <c r="D583" s="22">
        <v>24864</v>
      </c>
      <c r="E583" s="22">
        <v>43581</v>
      </c>
      <c r="F583" t="s">
        <v>112</v>
      </c>
      <c r="G583" t="s">
        <v>935</v>
      </c>
      <c r="H583">
        <v>584685710</v>
      </c>
      <c r="I583">
        <v>1847921351</v>
      </c>
      <c r="J583">
        <v>62794</v>
      </c>
      <c r="K583">
        <v>15698.5</v>
      </c>
      <c r="L583">
        <v>6279.4000000000005</v>
      </c>
      <c r="M583">
        <v>84771.9</v>
      </c>
      <c r="N583">
        <v>0.33</v>
      </c>
    </row>
    <row r="584" spans="1:14" x14ac:dyDescent="0.25">
      <c r="A584">
        <v>7623</v>
      </c>
      <c r="B584" t="s">
        <v>679</v>
      </c>
      <c r="C584" t="s">
        <v>66</v>
      </c>
      <c r="D584" s="22">
        <v>28495</v>
      </c>
      <c r="E584" s="22">
        <v>44108</v>
      </c>
      <c r="F584" t="s">
        <v>115</v>
      </c>
      <c r="G584" t="s">
        <v>75</v>
      </c>
      <c r="H584">
        <v>564813958</v>
      </c>
      <c r="I584">
        <v>1946247536</v>
      </c>
      <c r="J584">
        <v>42263</v>
      </c>
      <c r="K584">
        <v>10565.75</v>
      </c>
      <c r="L584">
        <v>4226.3</v>
      </c>
      <c r="M584">
        <v>57055.05</v>
      </c>
      <c r="N584">
        <v>0.28000000000000003</v>
      </c>
    </row>
    <row r="585" spans="1:14" x14ac:dyDescent="0.25">
      <c r="A585">
        <v>7445</v>
      </c>
      <c r="B585" t="s">
        <v>680</v>
      </c>
      <c r="C585" t="s">
        <v>66</v>
      </c>
      <c r="D585" s="22">
        <v>24760</v>
      </c>
      <c r="E585" s="22">
        <v>41409</v>
      </c>
      <c r="F585" t="s">
        <v>117</v>
      </c>
      <c r="G585" t="s">
        <v>78</v>
      </c>
      <c r="H585">
        <v>599715226</v>
      </c>
      <c r="I585">
        <v>1185840572</v>
      </c>
      <c r="J585">
        <v>25999</v>
      </c>
      <c r="K585">
        <v>6499.75</v>
      </c>
      <c r="L585">
        <v>2599.9</v>
      </c>
      <c r="M585">
        <v>35098.65</v>
      </c>
      <c r="N585">
        <v>1</v>
      </c>
    </row>
    <row r="586" spans="1:14" x14ac:dyDescent="0.25">
      <c r="A586">
        <v>5173</v>
      </c>
      <c r="B586" t="s">
        <v>681</v>
      </c>
      <c r="C586" t="s">
        <v>69</v>
      </c>
      <c r="D586" s="22">
        <v>25138</v>
      </c>
      <c r="E586" s="22">
        <v>42840</v>
      </c>
      <c r="F586" t="s">
        <v>119</v>
      </c>
      <c r="G586" t="s">
        <v>935</v>
      </c>
      <c r="H586">
        <v>583771342</v>
      </c>
      <c r="I586">
        <v>1633920180</v>
      </c>
      <c r="J586">
        <v>10413</v>
      </c>
      <c r="K586">
        <v>2603.25</v>
      </c>
      <c r="L586">
        <v>1041.3</v>
      </c>
      <c r="M586">
        <v>14057.55</v>
      </c>
      <c r="N586">
        <v>0.34</v>
      </c>
    </row>
    <row r="587" spans="1:14" x14ac:dyDescent="0.25">
      <c r="A587">
        <v>5304</v>
      </c>
      <c r="B587" t="s">
        <v>682</v>
      </c>
      <c r="C587" t="s">
        <v>66</v>
      </c>
      <c r="D587" s="22">
        <v>32416</v>
      </c>
      <c r="E587" s="22">
        <v>42439</v>
      </c>
      <c r="F587" t="s">
        <v>121</v>
      </c>
      <c r="G587" t="s">
        <v>75</v>
      </c>
      <c r="H587">
        <v>585805475</v>
      </c>
      <c r="I587">
        <v>1527195792</v>
      </c>
      <c r="J587">
        <v>32022</v>
      </c>
      <c r="K587">
        <v>8005.5</v>
      </c>
      <c r="L587">
        <v>3202.2000000000003</v>
      </c>
      <c r="M587">
        <v>43229.7</v>
      </c>
      <c r="N587">
        <v>0.73</v>
      </c>
    </row>
    <row r="588" spans="1:14" x14ac:dyDescent="0.25">
      <c r="A588">
        <v>2611</v>
      </c>
      <c r="B588" t="s">
        <v>683</v>
      </c>
      <c r="C588" t="s">
        <v>66</v>
      </c>
      <c r="D588" s="22">
        <v>34569</v>
      </c>
      <c r="E588" s="22">
        <v>43263</v>
      </c>
      <c r="F588" t="s">
        <v>123</v>
      </c>
      <c r="G588" t="s">
        <v>935</v>
      </c>
      <c r="H588">
        <v>564172725</v>
      </c>
      <c r="I588">
        <v>1927136646</v>
      </c>
      <c r="J588">
        <v>19515</v>
      </c>
      <c r="K588">
        <v>4878.75</v>
      </c>
      <c r="L588">
        <v>1951.5</v>
      </c>
      <c r="M588">
        <v>26345.25</v>
      </c>
      <c r="N588">
        <v>0.9</v>
      </c>
    </row>
    <row r="589" spans="1:14" x14ac:dyDescent="0.25">
      <c r="A589">
        <v>8780</v>
      </c>
      <c r="B589" t="s">
        <v>684</v>
      </c>
      <c r="C589" t="s">
        <v>69</v>
      </c>
      <c r="D589" s="22">
        <v>29382</v>
      </c>
      <c r="E589" s="22">
        <v>41768</v>
      </c>
      <c r="F589" t="s">
        <v>125</v>
      </c>
      <c r="G589" t="s">
        <v>935</v>
      </c>
      <c r="H589">
        <v>596063226</v>
      </c>
      <c r="I589">
        <v>1426636633</v>
      </c>
      <c r="J589">
        <v>32202</v>
      </c>
      <c r="K589">
        <v>8050.5</v>
      </c>
      <c r="L589">
        <v>3220.2000000000003</v>
      </c>
      <c r="M589">
        <v>43472.7</v>
      </c>
      <c r="N589">
        <v>0.44</v>
      </c>
    </row>
    <row r="590" spans="1:14" x14ac:dyDescent="0.25">
      <c r="A590">
        <v>7275</v>
      </c>
      <c r="B590" t="s">
        <v>685</v>
      </c>
      <c r="C590" t="s">
        <v>66</v>
      </c>
      <c r="D590" s="22">
        <v>30489</v>
      </c>
      <c r="E590" s="22">
        <v>44062</v>
      </c>
      <c r="F590" t="s">
        <v>127</v>
      </c>
      <c r="G590" t="s">
        <v>935</v>
      </c>
      <c r="H590">
        <v>569638257</v>
      </c>
      <c r="I590">
        <v>1296848162</v>
      </c>
      <c r="J590">
        <v>10250</v>
      </c>
      <c r="K590">
        <v>2562.5</v>
      </c>
      <c r="L590">
        <v>1025</v>
      </c>
      <c r="M590">
        <v>13837.5</v>
      </c>
      <c r="N590">
        <v>0.37</v>
      </c>
    </row>
    <row r="591" spans="1:14" x14ac:dyDescent="0.25">
      <c r="A591">
        <v>9787</v>
      </c>
      <c r="B591" t="s">
        <v>686</v>
      </c>
      <c r="C591" t="s">
        <v>66</v>
      </c>
      <c r="D591" s="22">
        <v>27342</v>
      </c>
      <c r="E591" s="22">
        <v>40234</v>
      </c>
      <c r="F591" t="s">
        <v>67</v>
      </c>
      <c r="G591" t="s">
        <v>78</v>
      </c>
      <c r="H591">
        <v>569652418</v>
      </c>
      <c r="I591">
        <v>1930194468</v>
      </c>
      <c r="J591">
        <v>57946</v>
      </c>
      <c r="K591">
        <v>14486.5</v>
      </c>
      <c r="L591">
        <v>5794.6</v>
      </c>
      <c r="M591">
        <v>78227.100000000006</v>
      </c>
      <c r="N591">
        <v>0.79</v>
      </c>
    </row>
    <row r="592" spans="1:14" x14ac:dyDescent="0.25">
      <c r="A592">
        <v>9132</v>
      </c>
      <c r="B592" t="s">
        <v>687</v>
      </c>
      <c r="C592" t="s">
        <v>69</v>
      </c>
      <c r="D592" s="22">
        <v>39186</v>
      </c>
      <c r="E592" s="22">
        <v>42309</v>
      </c>
      <c r="F592" t="s">
        <v>70</v>
      </c>
      <c r="G592" t="s">
        <v>935</v>
      </c>
      <c r="H592">
        <v>575106068</v>
      </c>
      <c r="I592">
        <v>1891034699</v>
      </c>
      <c r="J592">
        <v>17176</v>
      </c>
      <c r="K592">
        <v>4294</v>
      </c>
      <c r="L592">
        <v>1717.6000000000001</v>
      </c>
      <c r="M592">
        <v>23187.599999999999</v>
      </c>
      <c r="N592">
        <v>0.36</v>
      </c>
    </row>
    <row r="593" spans="1:14" x14ac:dyDescent="0.25">
      <c r="A593">
        <v>5075</v>
      </c>
      <c r="B593" t="s">
        <v>688</v>
      </c>
      <c r="C593" t="s">
        <v>66</v>
      </c>
      <c r="D593" s="22">
        <v>40792</v>
      </c>
      <c r="E593" s="22">
        <v>42713</v>
      </c>
      <c r="F593" t="s">
        <v>73</v>
      </c>
      <c r="G593" t="s">
        <v>90</v>
      </c>
      <c r="H593">
        <v>577957858</v>
      </c>
      <c r="I593">
        <v>1706259392</v>
      </c>
      <c r="J593">
        <v>58943</v>
      </c>
      <c r="K593">
        <v>14735.75</v>
      </c>
      <c r="L593">
        <v>5894.3</v>
      </c>
      <c r="M593">
        <v>79573.05</v>
      </c>
      <c r="N593">
        <v>0.38</v>
      </c>
    </row>
    <row r="594" spans="1:14" x14ac:dyDescent="0.25">
      <c r="A594">
        <v>7989</v>
      </c>
      <c r="B594" t="s">
        <v>689</v>
      </c>
      <c r="C594" t="s">
        <v>66</v>
      </c>
      <c r="D594" s="22">
        <v>35474</v>
      </c>
      <c r="E594" s="22">
        <v>40979</v>
      </c>
      <c r="F594" t="s">
        <v>73</v>
      </c>
      <c r="G594" t="s">
        <v>935</v>
      </c>
      <c r="H594">
        <v>599775213</v>
      </c>
      <c r="I594">
        <v>1989587943</v>
      </c>
      <c r="J594">
        <v>59596</v>
      </c>
      <c r="K594">
        <v>14899</v>
      </c>
      <c r="L594">
        <v>5959.6</v>
      </c>
      <c r="M594">
        <v>80454.600000000006</v>
      </c>
      <c r="N594">
        <v>0.74</v>
      </c>
    </row>
    <row r="595" spans="1:14" x14ac:dyDescent="0.25">
      <c r="A595">
        <v>4499</v>
      </c>
      <c r="B595" t="s">
        <v>690</v>
      </c>
      <c r="C595" t="s">
        <v>66</v>
      </c>
      <c r="D595" s="22">
        <v>32068</v>
      </c>
      <c r="E595" s="22">
        <v>42743</v>
      </c>
      <c r="F595" t="s">
        <v>77</v>
      </c>
      <c r="G595" t="s">
        <v>90</v>
      </c>
      <c r="H595">
        <v>574791366</v>
      </c>
      <c r="I595">
        <v>1417325064</v>
      </c>
      <c r="J595">
        <v>25731</v>
      </c>
      <c r="K595">
        <v>6432.75</v>
      </c>
      <c r="L595">
        <v>2573.1000000000004</v>
      </c>
      <c r="M595">
        <v>34736.85</v>
      </c>
      <c r="N595">
        <v>0.42</v>
      </c>
    </row>
    <row r="596" spans="1:14" x14ac:dyDescent="0.25">
      <c r="A596">
        <v>2077</v>
      </c>
      <c r="B596" t="s">
        <v>691</v>
      </c>
      <c r="C596" t="s">
        <v>66</v>
      </c>
      <c r="D596" s="22">
        <v>28683</v>
      </c>
      <c r="E596" s="22">
        <v>40881</v>
      </c>
      <c r="F596" t="s">
        <v>80</v>
      </c>
      <c r="G596" t="s">
        <v>935</v>
      </c>
      <c r="H596">
        <v>595824257</v>
      </c>
      <c r="I596">
        <v>1713762807</v>
      </c>
      <c r="J596">
        <v>31817</v>
      </c>
      <c r="K596">
        <v>7954.25</v>
      </c>
      <c r="L596">
        <v>3181.7000000000003</v>
      </c>
      <c r="M596">
        <v>42952.95</v>
      </c>
      <c r="N596">
        <v>0.47</v>
      </c>
    </row>
    <row r="597" spans="1:14" x14ac:dyDescent="0.25">
      <c r="A597">
        <v>6904</v>
      </c>
      <c r="B597" t="s">
        <v>692</v>
      </c>
      <c r="C597" t="s">
        <v>69</v>
      </c>
      <c r="D597" s="22">
        <v>27194</v>
      </c>
      <c r="E597" s="22">
        <v>41874</v>
      </c>
      <c r="F597" t="s">
        <v>83</v>
      </c>
      <c r="G597" t="s">
        <v>935</v>
      </c>
      <c r="H597">
        <v>564377828</v>
      </c>
      <c r="I597">
        <v>1219618793</v>
      </c>
      <c r="J597">
        <v>5871</v>
      </c>
      <c r="K597">
        <v>1467.75</v>
      </c>
      <c r="L597">
        <v>587.1</v>
      </c>
      <c r="M597">
        <v>7925.85</v>
      </c>
      <c r="N597">
        <v>0.57999999999999996</v>
      </c>
    </row>
    <row r="598" spans="1:14" x14ac:dyDescent="0.25">
      <c r="A598">
        <v>3494</v>
      </c>
      <c r="B598" t="s">
        <v>693</v>
      </c>
      <c r="C598" t="s">
        <v>66</v>
      </c>
      <c r="D598" s="22">
        <v>40486</v>
      </c>
      <c r="E598" s="22">
        <v>43702</v>
      </c>
      <c r="F598" t="s">
        <v>80</v>
      </c>
      <c r="G598" t="s">
        <v>935</v>
      </c>
      <c r="H598">
        <v>570191034</v>
      </c>
      <c r="I598">
        <v>1289488140</v>
      </c>
      <c r="J598">
        <v>68798</v>
      </c>
      <c r="K598">
        <v>17199.5</v>
      </c>
      <c r="L598">
        <v>6879.8</v>
      </c>
      <c r="M598">
        <v>92877.3</v>
      </c>
      <c r="N598">
        <v>0.54</v>
      </c>
    </row>
    <row r="599" spans="1:14" x14ac:dyDescent="0.25">
      <c r="A599">
        <v>2198</v>
      </c>
      <c r="B599" t="s">
        <v>694</v>
      </c>
      <c r="C599" t="s">
        <v>69</v>
      </c>
      <c r="D599" s="22">
        <v>30392</v>
      </c>
      <c r="E599" s="22">
        <v>41667</v>
      </c>
      <c r="F599" t="s">
        <v>83</v>
      </c>
      <c r="G599" t="s">
        <v>75</v>
      </c>
      <c r="H599">
        <v>577522435</v>
      </c>
      <c r="I599">
        <v>1657283655</v>
      </c>
      <c r="J599">
        <v>45399</v>
      </c>
      <c r="K599">
        <v>11349.75</v>
      </c>
      <c r="L599">
        <v>4539.9000000000005</v>
      </c>
      <c r="M599">
        <v>61288.65</v>
      </c>
      <c r="N599">
        <v>0.89</v>
      </c>
    </row>
    <row r="600" spans="1:14" x14ac:dyDescent="0.25">
      <c r="A600">
        <v>2310</v>
      </c>
      <c r="B600" t="s">
        <v>695</v>
      </c>
      <c r="C600" t="s">
        <v>66</v>
      </c>
      <c r="D600" s="22">
        <v>39294</v>
      </c>
      <c r="E600" s="22">
        <v>41256</v>
      </c>
      <c r="F600" t="s">
        <v>85</v>
      </c>
      <c r="G600" t="s">
        <v>78</v>
      </c>
      <c r="H600">
        <v>566292688</v>
      </c>
      <c r="I600">
        <v>1331190561</v>
      </c>
      <c r="J600">
        <v>1836</v>
      </c>
      <c r="K600">
        <v>459</v>
      </c>
      <c r="L600">
        <v>183.60000000000002</v>
      </c>
      <c r="M600">
        <v>2478.6</v>
      </c>
      <c r="N600">
        <v>0.86</v>
      </c>
    </row>
    <row r="601" spans="1:14" x14ac:dyDescent="0.25">
      <c r="A601">
        <v>7499</v>
      </c>
      <c r="B601" t="s">
        <v>696</v>
      </c>
      <c r="C601" t="s">
        <v>66</v>
      </c>
      <c r="D601" s="22">
        <v>22831</v>
      </c>
      <c r="E601" s="22">
        <v>42005</v>
      </c>
      <c r="F601" t="s">
        <v>87</v>
      </c>
      <c r="G601" t="s">
        <v>81</v>
      </c>
      <c r="H601">
        <v>593042323</v>
      </c>
      <c r="I601">
        <v>1802307333</v>
      </c>
      <c r="J601">
        <v>68315</v>
      </c>
      <c r="K601">
        <v>17078.75</v>
      </c>
      <c r="L601">
        <v>6831.5</v>
      </c>
      <c r="M601">
        <v>92225.25</v>
      </c>
      <c r="N601">
        <v>0.49</v>
      </c>
    </row>
    <row r="602" spans="1:14" x14ac:dyDescent="0.25">
      <c r="A602">
        <v>4860</v>
      </c>
      <c r="B602" t="s">
        <v>697</v>
      </c>
      <c r="C602" t="s">
        <v>66</v>
      </c>
      <c r="D602" s="22">
        <v>38414</v>
      </c>
      <c r="E602" s="22">
        <v>41331</v>
      </c>
      <c r="F602" t="s">
        <v>89</v>
      </c>
      <c r="G602" t="s">
        <v>75</v>
      </c>
      <c r="H602">
        <v>597044116</v>
      </c>
      <c r="I602">
        <v>1085928989</v>
      </c>
      <c r="J602">
        <v>40660</v>
      </c>
      <c r="K602">
        <v>10165</v>
      </c>
      <c r="L602">
        <v>4066</v>
      </c>
      <c r="M602">
        <v>54891</v>
      </c>
      <c r="N602">
        <v>0.93</v>
      </c>
    </row>
    <row r="603" spans="1:14" x14ac:dyDescent="0.25">
      <c r="A603">
        <v>6151</v>
      </c>
      <c r="B603" t="s">
        <v>698</v>
      </c>
      <c r="C603" t="s">
        <v>66</v>
      </c>
      <c r="D603" s="22">
        <v>33860</v>
      </c>
      <c r="E603" s="22">
        <v>41594</v>
      </c>
      <c r="F603" t="s">
        <v>92</v>
      </c>
      <c r="G603" t="s">
        <v>935</v>
      </c>
      <c r="H603">
        <v>560135702</v>
      </c>
      <c r="I603">
        <v>1305784558</v>
      </c>
      <c r="J603">
        <v>68922</v>
      </c>
      <c r="K603">
        <v>17230.5</v>
      </c>
      <c r="L603">
        <v>6892.2000000000007</v>
      </c>
      <c r="M603">
        <v>93044.7</v>
      </c>
      <c r="N603">
        <v>0.38</v>
      </c>
    </row>
    <row r="604" spans="1:14" x14ac:dyDescent="0.25">
      <c r="A604">
        <v>1014</v>
      </c>
      <c r="B604" t="s">
        <v>699</v>
      </c>
      <c r="C604" t="s">
        <v>66</v>
      </c>
      <c r="D604" s="22">
        <v>38387</v>
      </c>
      <c r="E604" s="22">
        <v>42173</v>
      </c>
      <c r="F604" t="s">
        <v>94</v>
      </c>
      <c r="G604" t="s">
        <v>935</v>
      </c>
      <c r="H604">
        <v>575970863</v>
      </c>
      <c r="I604">
        <v>1318536626</v>
      </c>
      <c r="J604">
        <v>32521</v>
      </c>
      <c r="K604">
        <v>8130.25</v>
      </c>
      <c r="L604">
        <v>3252.1000000000004</v>
      </c>
      <c r="M604">
        <v>43903.35</v>
      </c>
      <c r="N604">
        <v>0.68</v>
      </c>
    </row>
    <row r="605" spans="1:14" x14ac:dyDescent="0.25">
      <c r="A605">
        <v>9579</v>
      </c>
      <c r="B605" t="s">
        <v>700</v>
      </c>
      <c r="C605" t="s">
        <v>66</v>
      </c>
      <c r="D605" s="22">
        <v>39728</v>
      </c>
      <c r="E605" s="22">
        <v>40978</v>
      </c>
      <c r="F605" t="s">
        <v>94</v>
      </c>
      <c r="G605" t="s">
        <v>90</v>
      </c>
      <c r="H605">
        <v>594997099</v>
      </c>
      <c r="I605">
        <v>1928422240</v>
      </c>
      <c r="J605">
        <v>24716</v>
      </c>
      <c r="K605">
        <v>6179</v>
      </c>
      <c r="L605">
        <v>2471.6000000000004</v>
      </c>
      <c r="M605">
        <v>33366.6</v>
      </c>
      <c r="N605">
        <v>0.39</v>
      </c>
    </row>
    <row r="606" spans="1:14" x14ac:dyDescent="0.25">
      <c r="A606">
        <v>8108</v>
      </c>
      <c r="B606" t="s">
        <v>701</v>
      </c>
      <c r="C606" t="s">
        <v>66</v>
      </c>
      <c r="D606" s="22">
        <v>40903</v>
      </c>
      <c r="E606" s="22">
        <v>41414</v>
      </c>
      <c r="F606" t="s">
        <v>97</v>
      </c>
      <c r="G606" t="s">
        <v>935</v>
      </c>
      <c r="H606">
        <v>596347935</v>
      </c>
      <c r="I606">
        <v>1455454716</v>
      </c>
      <c r="J606">
        <v>56435</v>
      </c>
      <c r="K606">
        <v>14108.75</v>
      </c>
      <c r="L606">
        <v>5643.5</v>
      </c>
      <c r="M606">
        <v>76187.25</v>
      </c>
      <c r="N606">
        <v>0.89</v>
      </c>
    </row>
    <row r="607" spans="1:14" x14ac:dyDescent="0.25">
      <c r="A607">
        <v>4453</v>
      </c>
      <c r="B607" t="s">
        <v>702</v>
      </c>
      <c r="C607" t="s">
        <v>69</v>
      </c>
      <c r="D607" s="22">
        <v>36020</v>
      </c>
      <c r="E607" s="22">
        <v>43120</v>
      </c>
      <c r="F607" t="s">
        <v>97</v>
      </c>
      <c r="G607" t="s">
        <v>935</v>
      </c>
      <c r="H607">
        <v>578595817</v>
      </c>
      <c r="I607">
        <v>1868695489</v>
      </c>
      <c r="J607">
        <v>36942</v>
      </c>
      <c r="K607">
        <v>9235.5</v>
      </c>
      <c r="L607">
        <v>3694.2000000000003</v>
      </c>
      <c r="M607">
        <v>49871.7</v>
      </c>
      <c r="N607">
        <v>0.83</v>
      </c>
    </row>
    <row r="608" spans="1:14" x14ac:dyDescent="0.25">
      <c r="A608">
        <v>5864</v>
      </c>
      <c r="B608" t="s">
        <v>703</v>
      </c>
      <c r="C608" t="s">
        <v>66</v>
      </c>
      <c r="D608" s="22">
        <v>37888</v>
      </c>
      <c r="E608" s="22">
        <v>40826</v>
      </c>
      <c r="F608" t="s">
        <v>100</v>
      </c>
      <c r="G608" t="s">
        <v>75</v>
      </c>
      <c r="H608">
        <v>562163482</v>
      </c>
      <c r="I608">
        <v>1742317916</v>
      </c>
      <c r="J608">
        <v>26000</v>
      </c>
      <c r="K608">
        <v>6500</v>
      </c>
      <c r="L608">
        <v>2600</v>
      </c>
      <c r="M608">
        <v>35100</v>
      </c>
      <c r="N608">
        <v>0.49</v>
      </c>
    </row>
    <row r="609" spans="1:14" x14ac:dyDescent="0.25">
      <c r="A609">
        <v>2935</v>
      </c>
      <c r="B609" t="s">
        <v>704</v>
      </c>
      <c r="C609" t="s">
        <v>66</v>
      </c>
      <c r="D609" s="22">
        <v>39574</v>
      </c>
      <c r="E609" s="22">
        <v>43322</v>
      </c>
      <c r="F609" t="s">
        <v>102</v>
      </c>
      <c r="G609" t="s">
        <v>78</v>
      </c>
      <c r="H609">
        <v>559048465</v>
      </c>
      <c r="I609">
        <v>1768802002</v>
      </c>
      <c r="J609">
        <v>41017</v>
      </c>
      <c r="K609">
        <v>10254.25</v>
      </c>
      <c r="L609">
        <v>4101.7</v>
      </c>
      <c r="M609">
        <v>55372.95</v>
      </c>
      <c r="N609">
        <v>0.66</v>
      </c>
    </row>
    <row r="610" spans="1:14" x14ac:dyDescent="0.25">
      <c r="A610">
        <v>9592</v>
      </c>
      <c r="B610" t="s">
        <v>705</v>
      </c>
      <c r="C610" t="s">
        <v>66</v>
      </c>
      <c r="D610" s="22">
        <v>36446</v>
      </c>
      <c r="E610" s="22">
        <v>42135</v>
      </c>
      <c r="F610" t="s">
        <v>102</v>
      </c>
      <c r="G610" t="s">
        <v>75</v>
      </c>
      <c r="H610">
        <v>556751053</v>
      </c>
      <c r="I610">
        <v>1449454285</v>
      </c>
      <c r="J610">
        <v>34195</v>
      </c>
      <c r="K610">
        <v>8548.75</v>
      </c>
      <c r="L610">
        <v>3419.5</v>
      </c>
      <c r="M610">
        <v>46163.25</v>
      </c>
      <c r="N610">
        <v>0.87</v>
      </c>
    </row>
    <row r="611" spans="1:14" x14ac:dyDescent="0.25">
      <c r="A611">
        <v>5411</v>
      </c>
      <c r="B611" t="s">
        <v>706</v>
      </c>
      <c r="C611" t="s">
        <v>69</v>
      </c>
      <c r="D611" s="22">
        <v>27535</v>
      </c>
      <c r="E611" s="22">
        <v>40619</v>
      </c>
      <c r="F611" t="s">
        <v>105</v>
      </c>
      <c r="G611" t="s">
        <v>90</v>
      </c>
      <c r="H611">
        <v>594807308</v>
      </c>
      <c r="I611">
        <v>1900846311</v>
      </c>
      <c r="J611">
        <v>17604</v>
      </c>
      <c r="K611">
        <v>4401</v>
      </c>
      <c r="L611">
        <v>1760.4</v>
      </c>
      <c r="M611">
        <v>23765.4</v>
      </c>
      <c r="N611">
        <v>0.39</v>
      </c>
    </row>
    <row r="612" spans="1:14" x14ac:dyDescent="0.25">
      <c r="A612">
        <v>7309</v>
      </c>
      <c r="B612" t="s">
        <v>707</v>
      </c>
      <c r="C612" t="s">
        <v>66</v>
      </c>
      <c r="D612" s="22">
        <v>40758</v>
      </c>
      <c r="E612" s="22">
        <v>43862</v>
      </c>
      <c r="F612" t="s">
        <v>107</v>
      </c>
      <c r="G612" t="s">
        <v>90</v>
      </c>
      <c r="H612">
        <v>557808770</v>
      </c>
      <c r="I612">
        <v>1581632353</v>
      </c>
      <c r="J612">
        <v>46059</v>
      </c>
      <c r="K612">
        <v>11514.75</v>
      </c>
      <c r="L612">
        <v>4605.9000000000005</v>
      </c>
      <c r="M612">
        <v>62179.65</v>
      </c>
      <c r="N612">
        <v>0.41</v>
      </c>
    </row>
    <row r="613" spans="1:14" x14ac:dyDescent="0.25">
      <c r="A613">
        <v>8551</v>
      </c>
      <c r="B613" t="s">
        <v>708</v>
      </c>
      <c r="C613" t="s">
        <v>66</v>
      </c>
      <c r="D613" s="22">
        <v>26767</v>
      </c>
      <c r="E613" s="22">
        <v>44038</v>
      </c>
      <c r="F613" t="s">
        <v>107</v>
      </c>
      <c r="G613" t="s">
        <v>935</v>
      </c>
      <c r="H613">
        <v>567310016</v>
      </c>
      <c r="I613">
        <v>1745932466</v>
      </c>
      <c r="J613">
        <v>65628</v>
      </c>
      <c r="K613">
        <v>16407</v>
      </c>
      <c r="L613">
        <v>6562.8</v>
      </c>
      <c r="M613">
        <v>88597.8</v>
      </c>
      <c r="N613">
        <v>0.32</v>
      </c>
    </row>
    <row r="614" spans="1:14" x14ac:dyDescent="0.25">
      <c r="A614">
        <v>9773</v>
      </c>
      <c r="B614" t="s">
        <v>709</v>
      </c>
      <c r="C614" t="s">
        <v>66</v>
      </c>
      <c r="D614" s="22">
        <v>37136</v>
      </c>
      <c r="E614" s="22">
        <v>43577</v>
      </c>
      <c r="F614" t="s">
        <v>110</v>
      </c>
      <c r="G614" t="s">
        <v>935</v>
      </c>
      <c r="H614">
        <v>599240413</v>
      </c>
      <c r="I614">
        <v>1219686500</v>
      </c>
      <c r="J614">
        <v>61852</v>
      </c>
      <c r="K614">
        <v>15463</v>
      </c>
      <c r="L614">
        <v>6185.2000000000007</v>
      </c>
      <c r="M614">
        <v>83500.2</v>
      </c>
      <c r="N614">
        <v>0.5</v>
      </c>
    </row>
    <row r="615" spans="1:14" x14ac:dyDescent="0.25">
      <c r="A615">
        <v>4513</v>
      </c>
      <c r="B615" t="s">
        <v>710</v>
      </c>
      <c r="C615" t="s">
        <v>66</v>
      </c>
      <c r="D615" s="22">
        <v>30629</v>
      </c>
      <c r="E615" s="22">
        <v>41915</v>
      </c>
      <c r="F615" t="s">
        <v>112</v>
      </c>
      <c r="G615" t="s">
        <v>935</v>
      </c>
      <c r="H615">
        <v>581603316</v>
      </c>
      <c r="I615">
        <v>1614396403</v>
      </c>
      <c r="J615">
        <v>40164</v>
      </c>
      <c r="K615">
        <v>10041</v>
      </c>
      <c r="L615">
        <v>4016.4</v>
      </c>
      <c r="M615">
        <v>54221.4</v>
      </c>
      <c r="N615">
        <v>0.56999999999999995</v>
      </c>
    </row>
    <row r="616" spans="1:14" x14ac:dyDescent="0.25">
      <c r="A616">
        <v>4842</v>
      </c>
      <c r="B616" t="s">
        <v>711</v>
      </c>
      <c r="C616" t="s">
        <v>66</v>
      </c>
      <c r="D616" s="22">
        <v>38022</v>
      </c>
      <c r="E616" s="22">
        <v>40566</v>
      </c>
      <c r="F616" t="s">
        <v>112</v>
      </c>
      <c r="G616" t="s">
        <v>935</v>
      </c>
      <c r="H616">
        <v>555081973</v>
      </c>
      <c r="I616">
        <v>1069148725</v>
      </c>
      <c r="J616">
        <v>17977</v>
      </c>
      <c r="K616">
        <v>4494.25</v>
      </c>
      <c r="L616">
        <v>1797.7</v>
      </c>
      <c r="M616">
        <v>24268.95</v>
      </c>
      <c r="N616">
        <v>0.95</v>
      </c>
    </row>
    <row r="617" spans="1:14" x14ac:dyDescent="0.25">
      <c r="A617">
        <v>1914</v>
      </c>
      <c r="B617" t="s">
        <v>712</v>
      </c>
      <c r="C617" t="s">
        <v>69</v>
      </c>
      <c r="D617" s="22">
        <v>39280</v>
      </c>
      <c r="E617" s="22">
        <v>42822</v>
      </c>
      <c r="F617" t="s">
        <v>115</v>
      </c>
      <c r="G617" t="s">
        <v>935</v>
      </c>
      <c r="H617">
        <v>585086409</v>
      </c>
      <c r="I617">
        <v>1907804404</v>
      </c>
      <c r="J617">
        <v>43604</v>
      </c>
      <c r="K617">
        <v>10901</v>
      </c>
      <c r="L617">
        <v>4360.4000000000005</v>
      </c>
      <c r="M617">
        <v>58865.4</v>
      </c>
      <c r="N617">
        <v>0.75</v>
      </c>
    </row>
    <row r="618" spans="1:14" x14ac:dyDescent="0.25">
      <c r="A618">
        <v>6441</v>
      </c>
      <c r="B618" t="s">
        <v>713</v>
      </c>
      <c r="C618" t="s">
        <v>69</v>
      </c>
      <c r="D618" s="22">
        <v>39908</v>
      </c>
      <c r="E618" s="22">
        <v>41106</v>
      </c>
      <c r="F618" t="s">
        <v>117</v>
      </c>
      <c r="G618" t="s">
        <v>78</v>
      </c>
      <c r="H618">
        <v>571309137</v>
      </c>
      <c r="I618">
        <v>1423025160</v>
      </c>
      <c r="J618">
        <v>21597</v>
      </c>
      <c r="K618">
        <v>5399.25</v>
      </c>
      <c r="L618">
        <v>2159.7000000000003</v>
      </c>
      <c r="M618">
        <v>29155.95</v>
      </c>
      <c r="N618">
        <v>0.62</v>
      </c>
    </row>
    <row r="619" spans="1:14" x14ac:dyDescent="0.25">
      <c r="A619">
        <v>2183</v>
      </c>
      <c r="B619" t="s">
        <v>714</v>
      </c>
      <c r="C619" t="s">
        <v>66</v>
      </c>
      <c r="D619" s="22">
        <v>25796</v>
      </c>
      <c r="E619" s="22">
        <v>40814</v>
      </c>
      <c r="F619" t="s">
        <v>119</v>
      </c>
      <c r="G619" t="s">
        <v>935</v>
      </c>
      <c r="H619">
        <v>582526949</v>
      </c>
      <c r="I619">
        <v>1495875599</v>
      </c>
      <c r="J619">
        <v>2055</v>
      </c>
      <c r="K619">
        <v>513.75</v>
      </c>
      <c r="L619">
        <v>205.5</v>
      </c>
      <c r="M619">
        <v>2774.25</v>
      </c>
      <c r="N619">
        <v>0.88</v>
      </c>
    </row>
    <row r="620" spans="1:14" x14ac:dyDescent="0.25">
      <c r="A620">
        <v>7550</v>
      </c>
      <c r="B620" t="s">
        <v>715</v>
      </c>
      <c r="C620" t="s">
        <v>69</v>
      </c>
      <c r="D620" s="22">
        <v>33983</v>
      </c>
      <c r="E620" s="22">
        <v>42021</v>
      </c>
      <c r="F620" t="s">
        <v>121</v>
      </c>
      <c r="G620" t="s">
        <v>78</v>
      </c>
      <c r="H620">
        <v>558918758</v>
      </c>
      <c r="I620">
        <v>1420689632</v>
      </c>
      <c r="J620">
        <v>42365</v>
      </c>
      <c r="K620">
        <v>10591.25</v>
      </c>
      <c r="L620">
        <v>4236.5</v>
      </c>
      <c r="M620">
        <v>57192.75</v>
      </c>
      <c r="N620">
        <v>0.5</v>
      </c>
    </row>
    <row r="621" spans="1:14" x14ac:dyDescent="0.25">
      <c r="A621">
        <v>2202</v>
      </c>
      <c r="B621" t="s">
        <v>716</v>
      </c>
      <c r="C621" t="s">
        <v>66</v>
      </c>
      <c r="D621" s="22">
        <v>27764</v>
      </c>
      <c r="E621" s="22">
        <v>40622</v>
      </c>
      <c r="F621" t="s">
        <v>123</v>
      </c>
      <c r="G621" t="s">
        <v>935</v>
      </c>
      <c r="H621">
        <v>555356300</v>
      </c>
      <c r="I621">
        <v>1439402718</v>
      </c>
      <c r="J621">
        <v>11487</v>
      </c>
      <c r="K621">
        <v>2871.75</v>
      </c>
      <c r="L621">
        <v>1148.7</v>
      </c>
      <c r="M621">
        <v>15507.45</v>
      </c>
      <c r="N621">
        <v>0.63</v>
      </c>
    </row>
    <row r="622" spans="1:14" x14ac:dyDescent="0.25">
      <c r="A622">
        <v>3950</v>
      </c>
      <c r="B622" t="s">
        <v>717</v>
      </c>
      <c r="C622" t="s">
        <v>66</v>
      </c>
      <c r="D622" s="22">
        <v>27108</v>
      </c>
      <c r="E622" s="22">
        <v>43337</v>
      </c>
      <c r="F622" t="s">
        <v>125</v>
      </c>
      <c r="G622" t="s">
        <v>935</v>
      </c>
      <c r="H622">
        <v>556810492</v>
      </c>
      <c r="I622">
        <v>1704405849</v>
      </c>
      <c r="J622">
        <v>28785</v>
      </c>
      <c r="K622">
        <v>7196.25</v>
      </c>
      <c r="L622">
        <v>2878.5</v>
      </c>
      <c r="M622">
        <v>38859.75</v>
      </c>
      <c r="N622">
        <v>0.72</v>
      </c>
    </row>
    <row r="623" spans="1:14" x14ac:dyDescent="0.25">
      <c r="A623">
        <v>9180</v>
      </c>
      <c r="B623" t="s">
        <v>718</v>
      </c>
      <c r="C623" t="s">
        <v>66</v>
      </c>
      <c r="D623" s="22">
        <v>30472</v>
      </c>
      <c r="E623" s="22">
        <v>42358</v>
      </c>
      <c r="F623" t="s">
        <v>127</v>
      </c>
      <c r="G623" t="s">
        <v>935</v>
      </c>
      <c r="H623">
        <v>575695469</v>
      </c>
      <c r="I623">
        <v>1495582383</v>
      </c>
      <c r="J623">
        <v>22833</v>
      </c>
      <c r="K623">
        <v>5708.25</v>
      </c>
      <c r="L623">
        <v>2283.3000000000002</v>
      </c>
      <c r="M623">
        <v>30824.55</v>
      </c>
      <c r="N623">
        <v>0.41</v>
      </c>
    </row>
    <row r="624" spans="1:14" x14ac:dyDescent="0.25">
      <c r="A624">
        <v>4485</v>
      </c>
      <c r="B624" t="s">
        <v>719</v>
      </c>
      <c r="C624" t="s">
        <v>66</v>
      </c>
      <c r="D624" s="22">
        <v>22693</v>
      </c>
      <c r="E624" s="22">
        <v>42438</v>
      </c>
      <c r="F624" t="s">
        <v>67</v>
      </c>
      <c r="G624" t="s">
        <v>75</v>
      </c>
      <c r="H624">
        <v>567473531</v>
      </c>
      <c r="I624">
        <v>1343472870</v>
      </c>
      <c r="J624">
        <v>20622</v>
      </c>
      <c r="K624">
        <v>5155.5</v>
      </c>
      <c r="L624">
        <v>2062.2000000000003</v>
      </c>
      <c r="M624">
        <v>27839.7</v>
      </c>
      <c r="N624">
        <v>0.93</v>
      </c>
    </row>
    <row r="625" spans="1:14" x14ac:dyDescent="0.25">
      <c r="A625">
        <v>9492</v>
      </c>
      <c r="B625" t="s">
        <v>720</v>
      </c>
      <c r="C625" t="s">
        <v>66</v>
      </c>
      <c r="D625" s="22">
        <v>31154</v>
      </c>
      <c r="E625" s="22">
        <v>40401</v>
      </c>
      <c r="F625" t="s">
        <v>70</v>
      </c>
      <c r="G625" t="s">
        <v>935</v>
      </c>
      <c r="H625">
        <v>561807963</v>
      </c>
      <c r="I625">
        <v>1862957804</v>
      </c>
      <c r="J625">
        <v>42525</v>
      </c>
      <c r="K625">
        <v>10631.25</v>
      </c>
      <c r="L625">
        <v>4252.5</v>
      </c>
      <c r="M625">
        <v>57408.75</v>
      </c>
      <c r="N625">
        <v>0.4</v>
      </c>
    </row>
    <row r="626" spans="1:14" x14ac:dyDescent="0.25">
      <c r="A626">
        <v>3487</v>
      </c>
      <c r="B626" t="s">
        <v>721</v>
      </c>
      <c r="C626" t="s">
        <v>66</v>
      </c>
      <c r="D626" s="22">
        <v>22134</v>
      </c>
      <c r="E626" s="22">
        <v>42636</v>
      </c>
      <c r="F626" t="s">
        <v>73</v>
      </c>
      <c r="G626" t="s">
        <v>78</v>
      </c>
      <c r="H626">
        <v>562235326</v>
      </c>
      <c r="I626">
        <v>1687716361</v>
      </c>
      <c r="J626">
        <v>6056</v>
      </c>
      <c r="K626">
        <v>1514</v>
      </c>
      <c r="L626">
        <v>605.6</v>
      </c>
      <c r="M626">
        <v>8175.6</v>
      </c>
      <c r="N626">
        <v>0.67</v>
      </c>
    </row>
    <row r="627" spans="1:14" x14ac:dyDescent="0.25">
      <c r="A627">
        <v>9191</v>
      </c>
      <c r="B627" t="s">
        <v>722</v>
      </c>
      <c r="C627" t="s">
        <v>66</v>
      </c>
      <c r="D627" s="22">
        <v>26126</v>
      </c>
      <c r="E627" s="22">
        <v>42589</v>
      </c>
      <c r="F627" t="s">
        <v>73</v>
      </c>
      <c r="G627" t="s">
        <v>78</v>
      </c>
      <c r="H627">
        <v>599567649</v>
      </c>
      <c r="I627">
        <v>1235575037</v>
      </c>
      <c r="J627">
        <v>59624</v>
      </c>
      <c r="K627">
        <v>14906</v>
      </c>
      <c r="L627">
        <v>5962.4000000000005</v>
      </c>
      <c r="M627">
        <v>80492.399999999994</v>
      </c>
      <c r="N627">
        <v>0.57999999999999996</v>
      </c>
    </row>
    <row r="628" spans="1:14" x14ac:dyDescent="0.25">
      <c r="A628">
        <v>4670</v>
      </c>
      <c r="B628" t="s">
        <v>723</v>
      </c>
      <c r="C628" t="s">
        <v>66</v>
      </c>
      <c r="D628" s="22">
        <v>22434</v>
      </c>
      <c r="E628" s="22">
        <v>43886</v>
      </c>
      <c r="F628" t="s">
        <v>77</v>
      </c>
      <c r="G628" t="s">
        <v>935</v>
      </c>
      <c r="H628">
        <v>569528253</v>
      </c>
      <c r="I628">
        <v>1508812742</v>
      </c>
      <c r="J628">
        <v>34946</v>
      </c>
      <c r="K628">
        <v>8736.5</v>
      </c>
      <c r="L628">
        <v>3494.6000000000004</v>
      </c>
      <c r="M628">
        <v>47177.1</v>
      </c>
      <c r="N628">
        <v>0.37</v>
      </c>
    </row>
    <row r="629" spans="1:14" x14ac:dyDescent="0.25">
      <c r="A629">
        <v>7872</v>
      </c>
      <c r="B629" t="s">
        <v>724</v>
      </c>
      <c r="C629" t="s">
        <v>66</v>
      </c>
      <c r="D629" s="22">
        <v>27708</v>
      </c>
      <c r="E629" s="22">
        <v>43527</v>
      </c>
      <c r="F629" t="s">
        <v>80</v>
      </c>
      <c r="G629" t="s">
        <v>935</v>
      </c>
      <c r="H629">
        <v>580727902</v>
      </c>
      <c r="I629">
        <v>1804739946</v>
      </c>
      <c r="J629">
        <v>64278</v>
      </c>
      <c r="K629">
        <v>16069.5</v>
      </c>
      <c r="L629">
        <v>6427.8</v>
      </c>
      <c r="M629">
        <v>86775.3</v>
      </c>
      <c r="N629">
        <v>0.56999999999999995</v>
      </c>
    </row>
    <row r="630" spans="1:14" x14ac:dyDescent="0.25">
      <c r="A630">
        <v>9126</v>
      </c>
      <c r="B630" t="s">
        <v>725</v>
      </c>
      <c r="C630" t="s">
        <v>66</v>
      </c>
      <c r="D630" s="22">
        <v>39782</v>
      </c>
      <c r="E630" s="22">
        <v>41742</v>
      </c>
      <c r="F630" t="s">
        <v>83</v>
      </c>
      <c r="G630" t="s">
        <v>75</v>
      </c>
      <c r="H630">
        <v>573061671</v>
      </c>
      <c r="I630">
        <v>1143087490</v>
      </c>
      <c r="J630">
        <v>28689</v>
      </c>
      <c r="K630">
        <v>7172.25</v>
      </c>
      <c r="L630">
        <v>2868.9</v>
      </c>
      <c r="M630">
        <v>38730.15</v>
      </c>
      <c r="N630">
        <v>0.65</v>
      </c>
    </row>
    <row r="631" spans="1:14" x14ac:dyDescent="0.25">
      <c r="A631">
        <v>5309</v>
      </c>
      <c r="B631" t="s">
        <v>726</v>
      </c>
      <c r="C631" t="s">
        <v>66</v>
      </c>
      <c r="D631" s="22">
        <v>27362</v>
      </c>
      <c r="E631" s="22">
        <v>43536</v>
      </c>
      <c r="F631" t="s">
        <v>85</v>
      </c>
      <c r="G631" t="s">
        <v>75</v>
      </c>
      <c r="H631">
        <v>594461588</v>
      </c>
      <c r="I631">
        <v>1647986327</v>
      </c>
      <c r="J631">
        <v>18128</v>
      </c>
      <c r="K631">
        <v>4532</v>
      </c>
      <c r="L631">
        <v>1812.8000000000002</v>
      </c>
      <c r="M631">
        <v>24472.799999999999</v>
      </c>
      <c r="N631">
        <v>0.64</v>
      </c>
    </row>
    <row r="632" spans="1:14" x14ac:dyDescent="0.25">
      <c r="A632">
        <v>6726</v>
      </c>
      <c r="B632" t="s">
        <v>727</v>
      </c>
      <c r="C632" t="s">
        <v>66</v>
      </c>
      <c r="D632" s="22">
        <v>33472</v>
      </c>
      <c r="E632" s="22">
        <v>41339</v>
      </c>
      <c r="F632" t="s">
        <v>87</v>
      </c>
      <c r="G632" t="s">
        <v>78</v>
      </c>
      <c r="H632">
        <v>599043621</v>
      </c>
      <c r="I632">
        <v>1080307276</v>
      </c>
      <c r="J632">
        <v>45649</v>
      </c>
      <c r="K632">
        <v>11412.25</v>
      </c>
      <c r="L632">
        <v>4564.9000000000005</v>
      </c>
      <c r="M632">
        <v>61626.15</v>
      </c>
      <c r="N632">
        <v>0.96</v>
      </c>
    </row>
    <row r="633" spans="1:14" x14ac:dyDescent="0.25">
      <c r="A633">
        <v>6942</v>
      </c>
      <c r="B633" t="s">
        <v>728</v>
      </c>
      <c r="C633" t="s">
        <v>66</v>
      </c>
      <c r="D633" s="22">
        <v>32171</v>
      </c>
      <c r="E633" s="22">
        <v>42392</v>
      </c>
      <c r="F633" t="s">
        <v>89</v>
      </c>
      <c r="G633" t="s">
        <v>75</v>
      </c>
      <c r="H633">
        <v>598162383</v>
      </c>
      <c r="I633">
        <v>1481872553</v>
      </c>
      <c r="J633">
        <v>69233</v>
      </c>
      <c r="K633">
        <v>17308.25</v>
      </c>
      <c r="L633">
        <v>6923.3</v>
      </c>
      <c r="M633">
        <v>93464.55</v>
      </c>
      <c r="N633">
        <v>0.9</v>
      </c>
    </row>
    <row r="634" spans="1:14" x14ac:dyDescent="0.25">
      <c r="A634">
        <v>9900</v>
      </c>
      <c r="B634" t="s">
        <v>729</v>
      </c>
      <c r="C634" t="s">
        <v>66</v>
      </c>
      <c r="D634" s="22">
        <v>22882</v>
      </c>
      <c r="E634" s="22">
        <v>42188</v>
      </c>
      <c r="F634" t="s">
        <v>92</v>
      </c>
      <c r="G634" t="s">
        <v>935</v>
      </c>
      <c r="H634">
        <v>572741143</v>
      </c>
      <c r="I634">
        <v>1978239580</v>
      </c>
      <c r="J634">
        <v>50737</v>
      </c>
      <c r="K634">
        <v>12684.25</v>
      </c>
      <c r="L634">
        <v>5073.7000000000007</v>
      </c>
      <c r="M634">
        <v>68494.95</v>
      </c>
      <c r="N634">
        <v>0.9</v>
      </c>
    </row>
    <row r="635" spans="1:14" x14ac:dyDescent="0.25">
      <c r="A635">
        <v>2610</v>
      </c>
      <c r="B635" t="s">
        <v>730</v>
      </c>
      <c r="C635" t="s">
        <v>66</v>
      </c>
      <c r="D635" s="22">
        <v>32023</v>
      </c>
      <c r="E635" s="22">
        <v>43900</v>
      </c>
      <c r="F635" t="s">
        <v>94</v>
      </c>
      <c r="G635" t="s">
        <v>935</v>
      </c>
      <c r="H635">
        <v>594994252</v>
      </c>
      <c r="I635">
        <v>1752335755</v>
      </c>
      <c r="J635">
        <v>29627</v>
      </c>
      <c r="K635">
        <v>7406.75</v>
      </c>
      <c r="L635">
        <v>2962.7000000000003</v>
      </c>
      <c r="M635">
        <v>39996.449999999997</v>
      </c>
      <c r="N635">
        <v>0.39</v>
      </c>
    </row>
    <row r="636" spans="1:14" x14ac:dyDescent="0.25">
      <c r="A636">
        <v>3227</v>
      </c>
      <c r="B636" t="s">
        <v>731</v>
      </c>
      <c r="C636" t="s">
        <v>66</v>
      </c>
      <c r="D636" s="22">
        <v>32662</v>
      </c>
      <c r="E636" s="22">
        <v>41950</v>
      </c>
      <c r="F636" t="s">
        <v>94</v>
      </c>
      <c r="G636" t="s">
        <v>75</v>
      </c>
      <c r="H636">
        <v>560847547</v>
      </c>
      <c r="I636">
        <v>1511875660</v>
      </c>
      <c r="J636">
        <v>34805</v>
      </c>
      <c r="K636">
        <v>8701.25</v>
      </c>
      <c r="L636">
        <v>3480.5</v>
      </c>
      <c r="M636">
        <v>46986.75</v>
      </c>
      <c r="N636">
        <v>0.89</v>
      </c>
    </row>
    <row r="637" spans="1:14" x14ac:dyDescent="0.25">
      <c r="A637">
        <v>5501</v>
      </c>
      <c r="B637" t="s">
        <v>732</v>
      </c>
      <c r="C637" t="s">
        <v>66</v>
      </c>
      <c r="D637" s="22">
        <v>27535</v>
      </c>
      <c r="E637" s="22">
        <v>43377</v>
      </c>
      <c r="F637" t="s">
        <v>97</v>
      </c>
      <c r="G637" t="s">
        <v>75</v>
      </c>
      <c r="H637">
        <v>573900801</v>
      </c>
      <c r="I637">
        <v>1960525606</v>
      </c>
      <c r="J637">
        <v>69546</v>
      </c>
      <c r="K637">
        <v>17386.5</v>
      </c>
      <c r="L637">
        <v>6954.6</v>
      </c>
      <c r="M637">
        <v>93887.1</v>
      </c>
      <c r="N637">
        <v>0.88</v>
      </c>
    </row>
    <row r="638" spans="1:14" x14ac:dyDescent="0.25">
      <c r="A638">
        <v>9077</v>
      </c>
      <c r="B638" t="s">
        <v>733</v>
      </c>
      <c r="C638" t="s">
        <v>66</v>
      </c>
      <c r="D638" s="22">
        <v>26051</v>
      </c>
      <c r="E638" s="22">
        <v>42452</v>
      </c>
      <c r="F638" t="s">
        <v>97</v>
      </c>
      <c r="G638" t="s">
        <v>935</v>
      </c>
      <c r="H638">
        <v>572473217</v>
      </c>
      <c r="I638">
        <v>1185848394</v>
      </c>
      <c r="J638">
        <v>28975</v>
      </c>
      <c r="K638">
        <v>7243.75</v>
      </c>
      <c r="L638">
        <v>2897.5</v>
      </c>
      <c r="M638">
        <v>39116.25</v>
      </c>
      <c r="N638">
        <v>0.7</v>
      </c>
    </row>
    <row r="639" spans="1:14" x14ac:dyDescent="0.25">
      <c r="A639">
        <v>6289</v>
      </c>
      <c r="B639" t="s">
        <v>734</v>
      </c>
      <c r="C639" t="s">
        <v>66</v>
      </c>
      <c r="D639" s="22">
        <v>22609</v>
      </c>
      <c r="E639" s="22">
        <v>42782</v>
      </c>
      <c r="F639" t="s">
        <v>100</v>
      </c>
      <c r="G639" t="s">
        <v>935</v>
      </c>
      <c r="H639">
        <v>578036155</v>
      </c>
      <c r="I639">
        <v>1396194290</v>
      </c>
      <c r="J639">
        <v>65170</v>
      </c>
      <c r="K639">
        <v>16292.5</v>
      </c>
      <c r="L639">
        <v>6517</v>
      </c>
      <c r="M639">
        <v>87979.5</v>
      </c>
      <c r="N639">
        <v>0.54</v>
      </c>
    </row>
    <row r="640" spans="1:14" x14ac:dyDescent="0.25">
      <c r="A640">
        <v>3812</v>
      </c>
      <c r="B640" t="s">
        <v>735</v>
      </c>
      <c r="C640" t="s">
        <v>66</v>
      </c>
      <c r="D640" s="22">
        <v>23793</v>
      </c>
      <c r="E640" s="22">
        <v>40846</v>
      </c>
      <c r="F640" t="s">
        <v>102</v>
      </c>
      <c r="G640" t="s">
        <v>935</v>
      </c>
      <c r="H640">
        <v>555138705</v>
      </c>
      <c r="I640">
        <v>1304438871</v>
      </c>
      <c r="J640">
        <v>55544</v>
      </c>
      <c r="K640">
        <v>13886</v>
      </c>
      <c r="L640">
        <v>5554.4000000000005</v>
      </c>
      <c r="M640">
        <v>74984.399999999994</v>
      </c>
      <c r="N640">
        <v>0.49</v>
      </c>
    </row>
    <row r="641" spans="1:14" x14ac:dyDescent="0.25">
      <c r="A641">
        <v>4753</v>
      </c>
      <c r="B641" t="s">
        <v>736</v>
      </c>
      <c r="C641" t="s">
        <v>66</v>
      </c>
      <c r="D641" s="22">
        <v>22472</v>
      </c>
      <c r="E641" s="22">
        <v>43895</v>
      </c>
      <c r="F641" t="s">
        <v>102</v>
      </c>
      <c r="G641" t="s">
        <v>935</v>
      </c>
      <c r="H641">
        <v>595789302</v>
      </c>
      <c r="I641">
        <v>1534894503</v>
      </c>
      <c r="J641">
        <v>59750</v>
      </c>
      <c r="K641">
        <v>14937.5</v>
      </c>
      <c r="L641">
        <v>5975</v>
      </c>
      <c r="M641">
        <v>80662.5</v>
      </c>
      <c r="N641">
        <v>0.93</v>
      </c>
    </row>
    <row r="642" spans="1:14" x14ac:dyDescent="0.25">
      <c r="A642">
        <v>2847</v>
      </c>
      <c r="B642" t="s">
        <v>737</v>
      </c>
      <c r="C642" t="s">
        <v>66</v>
      </c>
      <c r="D642" s="22">
        <v>30691</v>
      </c>
      <c r="E642" s="22">
        <v>43837</v>
      </c>
      <c r="F642" t="s">
        <v>105</v>
      </c>
      <c r="G642" t="s">
        <v>78</v>
      </c>
      <c r="H642">
        <v>576626876</v>
      </c>
      <c r="I642">
        <v>1884897515</v>
      </c>
      <c r="J642">
        <v>6852</v>
      </c>
      <c r="K642">
        <v>1713</v>
      </c>
      <c r="L642">
        <v>685.2</v>
      </c>
      <c r="M642">
        <v>9250.2000000000007</v>
      </c>
      <c r="N642">
        <v>0.68</v>
      </c>
    </row>
    <row r="643" spans="1:14" x14ac:dyDescent="0.25">
      <c r="A643">
        <v>6801</v>
      </c>
      <c r="B643" t="s">
        <v>738</v>
      </c>
      <c r="C643" t="s">
        <v>66</v>
      </c>
      <c r="D643" s="22">
        <v>23490</v>
      </c>
      <c r="E643" s="22">
        <v>44043</v>
      </c>
      <c r="F643" t="s">
        <v>107</v>
      </c>
      <c r="G643" t="s">
        <v>935</v>
      </c>
      <c r="H643">
        <v>594110336</v>
      </c>
      <c r="I643">
        <v>1872702877</v>
      </c>
      <c r="J643">
        <v>19121</v>
      </c>
      <c r="K643">
        <v>4780.25</v>
      </c>
      <c r="L643">
        <v>1912.1000000000001</v>
      </c>
      <c r="M643">
        <v>25813.35</v>
      </c>
      <c r="N643">
        <v>0.35</v>
      </c>
    </row>
    <row r="644" spans="1:14" x14ac:dyDescent="0.25">
      <c r="A644">
        <v>9970</v>
      </c>
      <c r="B644" t="s">
        <v>739</v>
      </c>
      <c r="C644" t="s">
        <v>66</v>
      </c>
      <c r="D644" s="22">
        <v>24915</v>
      </c>
      <c r="E644" s="22">
        <v>40254</v>
      </c>
      <c r="F644" t="s">
        <v>107</v>
      </c>
      <c r="G644" t="s">
        <v>935</v>
      </c>
      <c r="H644">
        <v>577847829</v>
      </c>
      <c r="I644">
        <v>1434217207</v>
      </c>
      <c r="J644">
        <v>26288</v>
      </c>
      <c r="K644">
        <v>6572</v>
      </c>
      <c r="L644">
        <v>2628.8</v>
      </c>
      <c r="M644">
        <v>35488.800000000003</v>
      </c>
      <c r="N644">
        <v>0.88</v>
      </c>
    </row>
    <row r="645" spans="1:14" x14ac:dyDescent="0.25">
      <c r="A645">
        <v>4956</v>
      </c>
      <c r="B645" t="s">
        <v>740</v>
      </c>
      <c r="C645" t="s">
        <v>66</v>
      </c>
      <c r="D645" s="22">
        <v>40228</v>
      </c>
      <c r="E645" s="22">
        <v>40216</v>
      </c>
      <c r="F645" t="s">
        <v>110</v>
      </c>
      <c r="G645" t="s">
        <v>935</v>
      </c>
      <c r="H645">
        <v>562782543</v>
      </c>
      <c r="I645">
        <v>1501571420</v>
      </c>
      <c r="J645">
        <v>10752</v>
      </c>
      <c r="K645">
        <v>2688</v>
      </c>
      <c r="L645">
        <v>1075.2</v>
      </c>
      <c r="M645">
        <v>14515.2</v>
      </c>
      <c r="N645">
        <v>0.32</v>
      </c>
    </row>
    <row r="646" spans="1:14" x14ac:dyDescent="0.25">
      <c r="A646">
        <v>8593</v>
      </c>
      <c r="B646" t="s">
        <v>741</v>
      </c>
      <c r="C646" t="s">
        <v>69</v>
      </c>
      <c r="D646" s="22">
        <v>38201</v>
      </c>
      <c r="E646" s="22">
        <v>40319</v>
      </c>
      <c r="F646" t="s">
        <v>112</v>
      </c>
      <c r="G646" t="s">
        <v>75</v>
      </c>
      <c r="H646">
        <v>565619367</v>
      </c>
      <c r="I646">
        <v>1725768122</v>
      </c>
      <c r="J646">
        <v>51861</v>
      </c>
      <c r="K646">
        <v>12965.25</v>
      </c>
      <c r="L646">
        <v>5186.1000000000004</v>
      </c>
      <c r="M646">
        <v>70012.350000000006</v>
      </c>
      <c r="N646">
        <v>0.66</v>
      </c>
    </row>
    <row r="647" spans="1:14" x14ac:dyDescent="0.25">
      <c r="A647">
        <v>7003</v>
      </c>
      <c r="B647" t="s">
        <v>742</v>
      </c>
      <c r="C647" t="s">
        <v>66</v>
      </c>
      <c r="D647" s="22">
        <v>33846</v>
      </c>
      <c r="E647" s="22">
        <v>41227</v>
      </c>
      <c r="F647" t="s">
        <v>112</v>
      </c>
      <c r="G647" t="s">
        <v>935</v>
      </c>
      <c r="H647">
        <v>579488920</v>
      </c>
      <c r="I647">
        <v>1541511496</v>
      </c>
      <c r="J647">
        <v>15050</v>
      </c>
      <c r="K647">
        <v>3762.5</v>
      </c>
      <c r="L647">
        <v>1505</v>
      </c>
      <c r="M647">
        <v>20317.5</v>
      </c>
      <c r="N647">
        <v>0.86</v>
      </c>
    </row>
    <row r="648" spans="1:14" x14ac:dyDescent="0.25">
      <c r="A648">
        <v>2260</v>
      </c>
      <c r="B648" t="s">
        <v>743</v>
      </c>
      <c r="C648" t="s">
        <v>66</v>
      </c>
      <c r="D648" s="22">
        <v>38903</v>
      </c>
      <c r="E648" s="22">
        <v>43098</v>
      </c>
      <c r="F648" t="s">
        <v>115</v>
      </c>
      <c r="G648" t="s">
        <v>75</v>
      </c>
      <c r="H648">
        <v>591463230</v>
      </c>
      <c r="I648">
        <v>1856820589</v>
      </c>
      <c r="J648">
        <v>11716</v>
      </c>
      <c r="K648">
        <v>2929</v>
      </c>
      <c r="L648">
        <v>1171.6000000000001</v>
      </c>
      <c r="M648">
        <v>15816.6</v>
      </c>
      <c r="N648">
        <v>0.55000000000000004</v>
      </c>
    </row>
    <row r="649" spans="1:14" x14ac:dyDescent="0.25">
      <c r="A649">
        <v>6274</v>
      </c>
      <c r="B649" t="s">
        <v>744</v>
      </c>
      <c r="C649" t="s">
        <v>66</v>
      </c>
      <c r="D649" s="22">
        <v>31903</v>
      </c>
      <c r="E649" s="22">
        <v>41767</v>
      </c>
      <c r="F649" t="s">
        <v>117</v>
      </c>
      <c r="G649" t="s">
        <v>78</v>
      </c>
      <c r="H649">
        <v>559177564</v>
      </c>
      <c r="I649">
        <v>1567086124</v>
      </c>
      <c r="J649">
        <v>6066</v>
      </c>
      <c r="K649">
        <v>1516.5</v>
      </c>
      <c r="L649">
        <v>606.6</v>
      </c>
      <c r="M649">
        <v>8189.1</v>
      </c>
      <c r="N649">
        <v>0.57999999999999996</v>
      </c>
    </row>
    <row r="650" spans="1:14" x14ac:dyDescent="0.25">
      <c r="A650">
        <v>4457</v>
      </c>
      <c r="B650" t="s">
        <v>745</v>
      </c>
      <c r="C650" t="s">
        <v>66</v>
      </c>
      <c r="D650" s="22">
        <v>40365</v>
      </c>
      <c r="E650" s="22">
        <v>44187</v>
      </c>
      <c r="F650" t="s">
        <v>119</v>
      </c>
      <c r="G650" t="s">
        <v>90</v>
      </c>
      <c r="H650">
        <v>578087921</v>
      </c>
      <c r="I650">
        <v>1514331491</v>
      </c>
      <c r="J650">
        <v>22822</v>
      </c>
      <c r="K650">
        <v>5705.5</v>
      </c>
      <c r="L650">
        <v>2282.2000000000003</v>
      </c>
      <c r="M650">
        <v>30809.7</v>
      </c>
      <c r="N650">
        <v>0.5</v>
      </c>
    </row>
    <row r="651" spans="1:14" x14ac:dyDescent="0.25">
      <c r="A651">
        <v>5005</v>
      </c>
      <c r="B651" t="s">
        <v>746</v>
      </c>
      <c r="C651" t="s">
        <v>69</v>
      </c>
      <c r="D651" s="22">
        <v>22500</v>
      </c>
      <c r="E651" s="22">
        <v>41358</v>
      </c>
      <c r="F651" t="s">
        <v>121</v>
      </c>
      <c r="G651" t="s">
        <v>75</v>
      </c>
      <c r="H651">
        <v>575080065</v>
      </c>
      <c r="I651">
        <v>1089890678</v>
      </c>
      <c r="J651">
        <v>39609</v>
      </c>
      <c r="K651">
        <v>9902.25</v>
      </c>
      <c r="L651">
        <v>3960.9</v>
      </c>
      <c r="M651">
        <v>53472.15</v>
      </c>
      <c r="N651">
        <v>0.89</v>
      </c>
    </row>
    <row r="652" spans="1:14" x14ac:dyDescent="0.25">
      <c r="A652">
        <v>7108</v>
      </c>
      <c r="B652" t="s">
        <v>747</v>
      </c>
      <c r="C652" t="s">
        <v>66</v>
      </c>
      <c r="D652" s="22">
        <v>39096</v>
      </c>
      <c r="E652" s="22">
        <v>41422</v>
      </c>
      <c r="F652" t="s">
        <v>110</v>
      </c>
      <c r="G652" t="s">
        <v>78</v>
      </c>
      <c r="H652">
        <v>589811258</v>
      </c>
      <c r="I652">
        <v>1425461829</v>
      </c>
      <c r="J652">
        <v>10163</v>
      </c>
      <c r="K652">
        <v>2540.75</v>
      </c>
      <c r="L652">
        <v>1016.3000000000001</v>
      </c>
      <c r="M652">
        <v>13720.05</v>
      </c>
      <c r="N652">
        <v>0.33</v>
      </c>
    </row>
    <row r="653" spans="1:14" x14ac:dyDescent="0.25">
      <c r="A653">
        <v>5918</v>
      </c>
      <c r="B653" t="s">
        <v>748</v>
      </c>
      <c r="C653" t="s">
        <v>69</v>
      </c>
      <c r="D653" s="22">
        <v>22515</v>
      </c>
      <c r="E653" s="22">
        <v>43591</v>
      </c>
      <c r="F653" t="s">
        <v>112</v>
      </c>
      <c r="G653" t="s">
        <v>935</v>
      </c>
      <c r="H653">
        <v>576853492</v>
      </c>
      <c r="I653">
        <v>1591497606</v>
      </c>
      <c r="J653">
        <v>20418</v>
      </c>
      <c r="K653">
        <v>5104.5</v>
      </c>
      <c r="L653">
        <v>2041.8000000000002</v>
      </c>
      <c r="M653">
        <v>27564.3</v>
      </c>
      <c r="N653">
        <v>0.79</v>
      </c>
    </row>
    <row r="654" spans="1:14" x14ac:dyDescent="0.25">
      <c r="A654">
        <v>7792</v>
      </c>
      <c r="B654" t="s">
        <v>749</v>
      </c>
      <c r="C654" t="s">
        <v>66</v>
      </c>
      <c r="D654" s="22">
        <v>37866</v>
      </c>
      <c r="E654" s="22">
        <v>43962</v>
      </c>
      <c r="F654" t="s">
        <v>112</v>
      </c>
      <c r="G654" t="s">
        <v>81</v>
      </c>
      <c r="H654">
        <v>583820700</v>
      </c>
      <c r="I654">
        <v>1524616109</v>
      </c>
      <c r="J654">
        <v>66163</v>
      </c>
      <c r="K654">
        <v>16540.75</v>
      </c>
      <c r="L654">
        <v>6616.3</v>
      </c>
      <c r="M654">
        <v>89320.05</v>
      </c>
      <c r="N654">
        <v>0.45</v>
      </c>
    </row>
    <row r="655" spans="1:14" x14ac:dyDescent="0.25">
      <c r="A655">
        <v>1184</v>
      </c>
      <c r="B655" t="s">
        <v>750</v>
      </c>
      <c r="C655" t="s">
        <v>66</v>
      </c>
      <c r="D655" s="22">
        <v>40318</v>
      </c>
      <c r="E655" s="22">
        <v>40881</v>
      </c>
      <c r="F655" t="s">
        <v>115</v>
      </c>
      <c r="G655" t="s">
        <v>75</v>
      </c>
      <c r="H655">
        <v>599102002</v>
      </c>
      <c r="I655">
        <v>1135318488</v>
      </c>
      <c r="J655">
        <v>30030</v>
      </c>
      <c r="K655">
        <v>7507.5</v>
      </c>
      <c r="L655">
        <v>3003</v>
      </c>
      <c r="M655">
        <v>40540.5</v>
      </c>
      <c r="N655">
        <v>0.28000000000000003</v>
      </c>
    </row>
    <row r="656" spans="1:14" x14ac:dyDescent="0.25">
      <c r="A656">
        <v>3037</v>
      </c>
      <c r="B656" t="s">
        <v>751</v>
      </c>
      <c r="C656" t="s">
        <v>69</v>
      </c>
      <c r="D656" s="22">
        <v>38571</v>
      </c>
      <c r="E656" s="22">
        <v>43537</v>
      </c>
      <c r="F656" t="s">
        <v>117</v>
      </c>
      <c r="G656" t="s">
        <v>90</v>
      </c>
      <c r="H656">
        <v>595980406</v>
      </c>
      <c r="I656">
        <v>1194111189</v>
      </c>
      <c r="J656">
        <v>26480</v>
      </c>
      <c r="K656">
        <v>6620</v>
      </c>
      <c r="L656">
        <v>2648</v>
      </c>
      <c r="M656">
        <v>35748</v>
      </c>
      <c r="N656">
        <v>0.8</v>
      </c>
    </row>
    <row r="657" spans="1:14" x14ac:dyDescent="0.25">
      <c r="A657">
        <v>6127</v>
      </c>
      <c r="B657" t="s">
        <v>752</v>
      </c>
      <c r="C657" t="s">
        <v>69</v>
      </c>
      <c r="D657" s="22">
        <v>27316</v>
      </c>
      <c r="E657" s="22">
        <v>41063</v>
      </c>
      <c r="F657" t="s">
        <v>119</v>
      </c>
      <c r="G657" t="s">
        <v>935</v>
      </c>
      <c r="H657">
        <v>590108514</v>
      </c>
      <c r="I657">
        <v>1767913096</v>
      </c>
      <c r="J657">
        <v>26631</v>
      </c>
      <c r="K657">
        <v>6657.75</v>
      </c>
      <c r="L657">
        <v>2663.1000000000004</v>
      </c>
      <c r="M657">
        <v>35951.85</v>
      </c>
      <c r="N657">
        <v>0.4</v>
      </c>
    </row>
    <row r="658" spans="1:14" x14ac:dyDescent="0.25">
      <c r="A658">
        <v>2933</v>
      </c>
      <c r="B658" t="s">
        <v>753</v>
      </c>
      <c r="C658" t="s">
        <v>66</v>
      </c>
      <c r="D658" s="22">
        <v>22518</v>
      </c>
      <c r="E658" s="22">
        <v>41827</v>
      </c>
      <c r="F658" t="s">
        <v>121</v>
      </c>
      <c r="G658" t="s">
        <v>75</v>
      </c>
      <c r="H658">
        <v>594514943</v>
      </c>
      <c r="I658">
        <v>1392005026</v>
      </c>
      <c r="J658">
        <v>17863</v>
      </c>
      <c r="K658">
        <v>4465.75</v>
      </c>
      <c r="L658">
        <v>1786.3000000000002</v>
      </c>
      <c r="M658">
        <v>24115.05</v>
      </c>
      <c r="N658">
        <v>0.73</v>
      </c>
    </row>
    <row r="659" spans="1:14" x14ac:dyDescent="0.25">
      <c r="A659">
        <v>2680</v>
      </c>
      <c r="B659" t="s">
        <v>754</v>
      </c>
      <c r="C659" t="s">
        <v>69</v>
      </c>
      <c r="D659" s="22">
        <v>38744</v>
      </c>
      <c r="E659" s="22">
        <v>42504</v>
      </c>
      <c r="F659" t="s">
        <v>123</v>
      </c>
      <c r="G659" t="s">
        <v>75</v>
      </c>
      <c r="H659">
        <v>591057828</v>
      </c>
      <c r="I659">
        <v>1646981237</v>
      </c>
      <c r="J659">
        <v>11214</v>
      </c>
      <c r="K659">
        <v>2803.5</v>
      </c>
      <c r="L659">
        <v>1121.4000000000001</v>
      </c>
      <c r="M659">
        <v>15138.9</v>
      </c>
      <c r="N659">
        <v>0.98</v>
      </c>
    </row>
    <row r="660" spans="1:14" x14ac:dyDescent="0.25">
      <c r="A660">
        <v>8299</v>
      </c>
      <c r="B660" t="s">
        <v>755</v>
      </c>
      <c r="C660" t="s">
        <v>66</v>
      </c>
      <c r="D660" s="22">
        <v>32942</v>
      </c>
      <c r="E660" s="22">
        <v>44105</v>
      </c>
      <c r="F660" t="s">
        <v>125</v>
      </c>
      <c r="G660" t="s">
        <v>90</v>
      </c>
      <c r="H660">
        <v>569053533</v>
      </c>
      <c r="I660">
        <v>1752643970</v>
      </c>
      <c r="J660">
        <v>18941</v>
      </c>
      <c r="K660">
        <v>4735.25</v>
      </c>
      <c r="L660">
        <v>1894.1000000000001</v>
      </c>
      <c r="M660">
        <v>25570.35</v>
      </c>
      <c r="N660">
        <v>0.54</v>
      </c>
    </row>
    <row r="661" spans="1:14" x14ac:dyDescent="0.25">
      <c r="A661">
        <v>5502</v>
      </c>
      <c r="B661" t="s">
        <v>756</v>
      </c>
      <c r="C661" t="s">
        <v>66</v>
      </c>
      <c r="D661" s="22">
        <v>24147</v>
      </c>
      <c r="E661" s="22">
        <v>43232</v>
      </c>
      <c r="F661" t="s">
        <v>127</v>
      </c>
      <c r="G661" t="s">
        <v>935</v>
      </c>
      <c r="H661">
        <v>572900527</v>
      </c>
      <c r="I661">
        <v>1960099329</v>
      </c>
      <c r="J661">
        <v>5000</v>
      </c>
      <c r="K661">
        <v>1250</v>
      </c>
      <c r="L661">
        <v>500</v>
      </c>
      <c r="M661">
        <v>6750</v>
      </c>
      <c r="N661">
        <v>0.6</v>
      </c>
    </row>
    <row r="662" spans="1:14" x14ac:dyDescent="0.25">
      <c r="A662">
        <v>4808</v>
      </c>
      <c r="B662" t="s">
        <v>757</v>
      </c>
      <c r="C662" t="s">
        <v>66</v>
      </c>
      <c r="D662" s="22">
        <v>29022</v>
      </c>
      <c r="E662" s="22">
        <v>43546</v>
      </c>
      <c r="F662" t="s">
        <v>67</v>
      </c>
      <c r="G662" t="s">
        <v>935</v>
      </c>
      <c r="H662">
        <v>582753504</v>
      </c>
      <c r="I662">
        <v>1205282023</v>
      </c>
      <c r="J662">
        <v>27426</v>
      </c>
      <c r="K662">
        <v>6856.5</v>
      </c>
      <c r="L662">
        <v>2742.6000000000004</v>
      </c>
      <c r="M662">
        <v>37025.1</v>
      </c>
      <c r="N662">
        <v>0.98</v>
      </c>
    </row>
    <row r="663" spans="1:14" x14ac:dyDescent="0.25">
      <c r="A663">
        <v>6363</v>
      </c>
      <c r="B663" t="s">
        <v>758</v>
      </c>
      <c r="C663" t="s">
        <v>66</v>
      </c>
      <c r="D663" s="22">
        <v>34378</v>
      </c>
      <c r="E663" s="22">
        <v>42411</v>
      </c>
      <c r="F663" t="s">
        <v>70</v>
      </c>
      <c r="G663" t="s">
        <v>935</v>
      </c>
      <c r="H663">
        <v>582190342</v>
      </c>
      <c r="I663">
        <v>1280510748</v>
      </c>
      <c r="J663">
        <v>25534</v>
      </c>
      <c r="K663">
        <v>6383.5</v>
      </c>
      <c r="L663">
        <v>2553.4</v>
      </c>
      <c r="M663">
        <v>34470.9</v>
      </c>
      <c r="N663">
        <v>0.62</v>
      </c>
    </row>
    <row r="664" spans="1:14" x14ac:dyDescent="0.25">
      <c r="A664">
        <v>1907</v>
      </c>
      <c r="B664" t="s">
        <v>759</v>
      </c>
      <c r="C664" t="s">
        <v>66</v>
      </c>
      <c r="D664" s="22">
        <v>32750</v>
      </c>
      <c r="E664" s="22">
        <v>42740</v>
      </c>
      <c r="F664" t="s">
        <v>73</v>
      </c>
      <c r="G664" t="s">
        <v>90</v>
      </c>
      <c r="H664">
        <v>599531986</v>
      </c>
      <c r="I664">
        <v>1440450012</v>
      </c>
      <c r="J664">
        <v>38166</v>
      </c>
      <c r="K664">
        <v>9541.5</v>
      </c>
      <c r="L664">
        <v>3816.6000000000004</v>
      </c>
      <c r="M664">
        <v>51524.1</v>
      </c>
      <c r="N664">
        <v>0.69</v>
      </c>
    </row>
    <row r="665" spans="1:14" x14ac:dyDescent="0.25">
      <c r="A665">
        <v>2474</v>
      </c>
      <c r="B665" t="s">
        <v>760</v>
      </c>
      <c r="C665" t="s">
        <v>66</v>
      </c>
      <c r="D665" s="22">
        <v>30418</v>
      </c>
      <c r="E665" s="22">
        <v>41947</v>
      </c>
      <c r="F665" t="s">
        <v>73</v>
      </c>
      <c r="G665" t="s">
        <v>935</v>
      </c>
      <c r="H665">
        <v>575528424</v>
      </c>
      <c r="I665">
        <v>1175527423</v>
      </c>
      <c r="J665">
        <v>62496</v>
      </c>
      <c r="K665">
        <v>15624</v>
      </c>
      <c r="L665">
        <v>6249.6</v>
      </c>
      <c r="M665">
        <v>84369.600000000006</v>
      </c>
      <c r="N665">
        <v>0.8</v>
      </c>
    </row>
    <row r="666" spans="1:14" x14ac:dyDescent="0.25">
      <c r="A666">
        <v>5351</v>
      </c>
      <c r="B666" t="s">
        <v>761</v>
      </c>
      <c r="C666" t="s">
        <v>66</v>
      </c>
      <c r="D666" s="22">
        <v>23632</v>
      </c>
      <c r="E666" s="22">
        <v>43846</v>
      </c>
      <c r="F666" t="s">
        <v>77</v>
      </c>
      <c r="G666" t="s">
        <v>81</v>
      </c>
      <c r="H666">
        <v>572139447</v>
      </c>
      <c r="I666">
        <v>1747802246</v>
      </c>
      <c r="J666">
        <v>29430</v>
      </c>
      <c r="K666">
        <v>7357.5</v>
      </c>
      <c r="L666">
        <v>2943</v>
      </c>
      <c r="M666">
        <v>39730.5</v>
      </c>
      <c r="N666">
        <v>0.81</v>
      </c>
    </row>
    <row r="667" spans="1:14" x14ac:dyDescent="0.25">
      <c r="A667">
        <v>4884</v>
      </c>
      <c r="B667" t="s">
        <v>762</v>
      </c>
      <c r="C667" t="s">
        <v>66</v>
      </c>
      <c r="D667" s="22">
        <v>40311</v>
      </c>
      <c r="E667" s="22">
        <v>40991</v>
      </c>
      <c r="F667" t="s">
        <v>80</v>
      </c>
      <c r="G667" t="s">
        <v>935</v>
      </c>
      <c r="H667">
        <v>583363726</v>
      </c>
      <c r="I667">
        <v>1302939780</v>
      </c>
      <c r="J667">
        <v>39830</v>
      </c>
      <c r="K667">
        <v>9957.5</v>
      </c>
      <c r="L667">
        <v>3983</v>
      </c>
      <c r="M667">
        <v>53770.5</v>
      </c>
      <c r="N667">
        <v>0.65</v>
      </c>
    </row>
    <row r="668" spans="1:14" x14ac:dyDescent="0.25">
      <c r="A668">
        <v>8171</v>
      </c>
      <c r="B668" t="s">
        <v>763</v>
      </c>
      <c r="C668" t="s">
        <v>66</v>
      </c>
      <c r="D668" s="22">
        <v>37914</v>
      </c>
      <c r="E668" s="22">
        <v>43107</v>
      </c>
      <c r="F668" t="s">
        <v>83</v>
      </c>
      <c r="G668" t="s">
        <v>78</v>
      </c>
      <c r="H668">
        <v>591815049</v>
      </c>
      <c r="I668">
        <v>1310789905</v>
      </c>
      <c r="J668">
        <v>25308</v>
      </c>
      <c r="K668">
        <v>6327</v>
      </c>
      <c r="L668">
        <v>2530.8000000000002</v>
      </c>
      <c r="M668">
        <v>34165.800000000003</v>
      </c>
      <c r="N668">
        <v>0.41</v>
      </c>
    </row>
    <row r="669" spans="1:14" x14ac:dyDescent="0.25">
      <c r="A669">
        <v>5487</v>
      </c>
      <c r="B669" t="s">
        <v>764</v>
      </c>
      <c r="C669" t="s">
        <v>66</v>
      </c>
      <c r="D669" s="22">
        <v>24323</v>
      </c>
      <c r="E669" s="22">
        <v>43148</v>
      </c>
      <c r="F669" t="s">
        <v>100</v>
      </c>
      <c r="G669" t="s">
        <v>935</v>
      </c>
      <c r="H669">
        <v>556419969</v>
      </c>
      <c r="I669">
        <v>1704112956</v>
      </c>
      <c r="J669">
        <v>41474</v>
      </c>
      <c r="K669">
        <v>10368.5</v>
      </c>
      <c r="L669">
        <v>4147.4000000000005</v>
      </c>
      <c r="M669">
        <v>55989.9</v>
      </c>
      <c r="N669">
        <v>0.49</v>
      </c>
    </row>
    <row r="670" spans="1:14" x14ac:dyDescent="0.25">
      <c r="A670">
        <v>1215</v>
      </c>
      <c r="B670" t="s">
        <v>765</v>
      </c>
      <c r="C670" t="s">
        <v>66</v>
      </c>
      <c r="D670" s="22">
        <v>27186</v>
      </c>
      <c r="E670" s="22">
        <v>42444</v>
      </c>
      <c r="F670" t="s">
        <v>102</v>
      </c>
      <c r="G670" t="s">
        <v>90</v>
      </c>
      <c r="H670">
        <v>573250984</v>
      </c>
      <c r="I670">
        <v>1091174596</v>
      </c>
      <c r="J670">
        <v>35774</v>
      </c>
      <c r="K670">
        <v>8943.5</v>
      </c>
      <c r="L670">
        <v>3577.4</v>
      </c>
      <c r="M670">
        <v>48294.9</v>
      </c>
      <c r="N670">
        <v>0.88</v>
      </c>
    </row>
    <row r="671" spans="1:14" x14ac:dyDescent="0.25">
      <c r="A671">
        <v>3186</v>
      </c>
      <c r="B671" t="s">
        <v>766</v>
      </c>
      <c r="C671" t="s">
        <v>66</v>
      </c>
      <c r="D671" s="22">
        <v>32604</v>
      </c>
      <c r="E671" s="22">
        <v>42134</v>
      </c>
      <c r="F671" t="s">
        <v>102</v>
      </c>
      <c r="G671" t="s">
        <v>78</v>
      </c>
      <c r="H671">
        <v>597201960</v>
      </c>
      <c r="I671">
        <v>1637394454</v>
      </c>
      <c r="J671">
        <v>63224</v>
      </c>
      <c r="K671">
        <v>15806</v>
      </c>
      <c r="L671">
        <v>6322.4000000000005</v>
      </c>
      <c r="M671">
        <v>85352.4</v>
      </c>
      <c r="N671">
        <v>0.5</v>
      </c>
    </row>
    <row r="672" spans="1:14" x14ac:dyDescent="0.25">
      <c r="A672">
        <v>7974</v>
      </c>
      <c r="B672" t="s">
        <v>767</v>
      </c>
      <c r="C672" t="s">
        <v>66</v>
      </c>
      <c r="D672" s="22">
        <v>30845</v>
      </c>
      <c r="E672" s="22">
        <v>42276</v>
      </c>
      <c r="F672" t="s">
        <v>105</v>
      </c>
      <c r="G672" t="s">
        <v>935</v>
      </c>
      <c r="H672">
        <v>586992698</v>
      </c>
      <c r="I672">
        <v>1233726328</v>
      </c>
      <c r="J672">
        <v>22636</v>
      </c>
      <c r="K672">
        <v>5659</v>
      </c>
      <c r="L672">
        <v>2263.6</v>
      </c>
      <c r="M672">
        <v>30558.6</v>
      </c>
      <c r="N672">
        <v>0.96</v>
      </c>
    </row>
    <row r="673" spans="1:14" x14ac:dyDescent="0.25">
      <c r="A673">
        <v>8410</v>
      </c>
      <c r="B673" t="s">
        <v>768</v>
      </c>
      <c r="C673" t="s">
        <v>66</v>
      </c>
      <c r="D673" s="22">
        <v>24041</v>
      </c>
      <c r="E673" s="22">
        <v>40495</v>
      </c>
      <c r="F673" t="s">
        <v>107</v>
      </c>
      <c r="G673" t="s">
        <v>935</v>
      </c>
      <c r="H673">
        <v>557431625</v>
      </c>
      <c r="I673">
        <v>1538967644</v>
      </c>
      <c r="J673">
        <v>26154</v>
      </c>
      <c r="K673">
        <v>6538.5</v>
      </c>
      <c r="L673">
        <v>2615.4</v>
      </c>
      <c r="M673">
        <v>35307.9</v>
      </c>
      <c r="N673">
        <v>0.55000000000000004</v>
      </c>
    </row>
    <row r="674" spans="1:14" x14ac:dyDescent="0.25">
      <c r="A674">
        <v>3818</v>
      </c>
      <c r="B674" t="s">
        <v>769</v>
      </c>
      <c r="C674" t="s">
        <v>66</v>
      </c>
      <c r="D674" s="22">
        <v>34873</v>
      </c>
      <c r="E674" s="22">
        <v>43289</v>
      </c>
      <c r="F674" t="s">
        <v>107</v>
      </c>
      <c r="G674" t="s">
        <v>78</v>
      </c>
      <c r="H674">
        <v>560182671</v>
      </c>
      <c r="I674">
        <v>1825128969</v>
      </c>
      <c r="J674">
        <v>29540</v>
      </c>
      <c r="K674">
        <v>7385</v>
      </c>
      <c r="L674">
        <v>2954</v>
      </c>
      <c r="M674">
        <v>39879</v>
      </c>
      <c r="N674">
        <v>0.98</v>
      </c>
    </row>
    <row r="675" spans="1:14" x14ac:dyDescent="0.25">
      <c r="A675">
        <v>2658</v>
      </c>
      <c r="B675" t="s">
        <v>770</v>
      </c>
      <c r="C675" t="s">
        <v>66</v>
      </c>
      <c r="D675" s="22">
        <v>33749</v>
      </c>
      <c r="E675" s="22">
        <v>42059</v>
      </c>
      <c r="F675" t="s">
        <v>110</v>
      </c>
      <c r="G675" t="s">
        <v>75</v>
      </c>
      <c r="H675">
        <v>569763834</v>
      </c>
      <c r="I675">
        <v>1962554283</v>
      </c>
      <c r="J675">
        <v>18081</v>
      </c>
      <c r="K675">
        <v>4520.25</v>
      </c>
      <c r="L675">
        <v>1808.1000000000001</v>
      </c>
      <c r="M675">
        <v>24409.35</v>
      </c>
      <c r="N675">
        <v>0.44</v>
      </c>
    </row>
    <row r="676" spans="1:14" x14ac:dyDescent="0.25">
      <c r="A676">
        <v>9549</v>
      </c>
      <c r="B676" t="s">
        <v>771</v>
      </c>
      <c r="C676" t="s">
        <v>66</v>
      </c>
      <c r="D676" s="22">
        <v>33095</v>
      </c>
      <c r="E676" s="22">
        <v>42676</v>
      </c>
      <c r="F676" t="s">
        <v>112</v>
      </c>
      <c r="G676" t="s">
        <v>935</v>
      </c>
      <c r="H676">
        <v>599418268</v>
      </c>
      <c r="I676">
        <v>1765182198</v>
      </c>
      <c r="J676">
        <v>61976</v>
      </c>
      <c r="K676">
        <v>15494</v>
      </c>
      <c r="L676">
        <v>6197.6</v>
      </c>
      <c r="M676">
        <v>83667.600000000006</v>
      </c>
      <c r="N676">
        <v>0.95</v>
      </c>
    </row>
    <row r="677" spans="1:14" x14ac:dyDescent="0.25">
      <c r="A677">
        <v>5660</v>
      </c>
      <c r="B677" t="s">
        <v>772</v>
      </c>
      <c r="C677" t="s">
        <v>66</v>
      </c>
      <c r="D677" s="22">
        <v>39886</v>
      </c>
      <c r="E677" s="22">
        <v>42210</v>
      </c>
      <c r="F677" t="s">
        <v>112</v>
      </c>
      <c r="G677" t="s">
        <v>90</v>
      </c>
      <c r="H677">
        <v>582603530</v>
      </c>
      <c r="I677">
        <v>1572761092</v>
      </c>
      <c r="J677">
        <v>10455</v>
      </c>
      <c r="K677">
        <v>2613.75</v>
      </c>
      <c r="L677">
        <v>1045.5</v>
      </c>
      <c r="M677">
        <v>14114.25</v>
      </c>
      <c r="N677">
        <v>0.86</v>
      </c>
    </row>
    <row r="678" spans="1:14" x14ac:dyDescent="0.25">
      <c r="A678">
        <v>2947</v>
      </c>
      <c r="B678" t="s">
        <v>773</v>
      </c>
      <c r="C678" t="s">
        <v>66</v>
      </c>
      <c r="D678" s="22">
        <v>36793</v>
      </c>
      <c r="E678" s="22">
        <v>40810</v>
      </c>
      <c r="F678" t="s">
        <v>115</v>
      </c>
      <c r="G678" t="s">
        <v>935</v>
      </c>
      <c r="H678">
        <v>593590560</v>
      </c>
      <c r="I678">
        <v>1384949688</v>
      </c>
      <c r="J678">
        <v>29931</v>
      </c>
      <c r="K678">
        <v>7482.75</v>
      </c>
      <c r="L678">
        <v>2993.1000000000004</v>
      </c>
      <c r="M678">
        <v>40406.85</v>
      </c>
      <c r="N678">
        <v>0.89</v>
      </c>
    </row>
    <row r="679" spans="1:14" x14ac:dyDescent="0.25">
      <c r="A679">
        <v>8623</v>
      </c>
      <c r="B679" t="s">
        <v>774</v>
      </c>
      <c r="C679" t="s">
        <v>66</v>
      </c>
      <c r="D679" s="22">
        <v>23334</v>
      </c>
      <c r="E679" s="22">
        <v>40913</v>
      </c>
      <c r="F679" t="s">
        <v>117</v>
      </c>
      <c r="G679" t="s">
        <v>78</v>
      </c>
      <c r="H679">
        <v>564529693</v>
      </c>
      <c r="I679">
        <v>1916434011</v>
      </c>
      <c r="J679">
        <v>8730</v>
      </c>
      <c r="K679">
        <v>2182.5</v>
      </c>
      <c r="L679">
        <v>873</v>
      </c>
      <c r="M679">
        <v>11785.5</v>
      </c>
      <c r="N679">
        <v>0.7</v>
      </c>
    </row>
    <row r="680" spans="1:14" x14ac:dyDescent="0.25">
      <c r="A680">
        <v>4946</v>
      </c>
      <c r="B680" t="s">
        <v>775</v>
      </c>
      <c r="C680" t="s">
        <v>66</v>
      </c>
      <c r="D680" s="22">
        <v>38628</v>
      </c>
      <c r="E680" s="22">
        <v>42114</v>
      </c>
      <c r="F680" t="s">
        <v>119</v>
      </c>
      <c r="G680" t="s">
        <v>75</v>
      </c>
      <c r="H680">
        <v>574858069</v>
      </c>
      <c r="I680">
        <v>1777364445</v>
      </c>
      <c r="J680">
        <v>45764</v>
      </c>
      <c r="K680">
        <v>11441</v>
      </c>
      <c r="L680">
        <v>4576.4000000000005</v>
      </c>
      <c r="M680">
        <v>61781.4</v>
      </c>
      <c r="N680">
        <v>0.79</v>
      </c>
    </row>
    <row r="681" spans="1:14" x14ac:dyDescent="0.25">
      <c r="A681">
        <v>3871</v>
      </c>
      <c r="B681" t="s">
        <v>776</v>
      </c>
      <c r="C681" t="s">
        <v>66</v>
      </c>
      <c r="D681" s="22">
        <v>28814</v>
      </c>
      <c r="E681" s="22">
        <v>42501</v>
      </c>
      <c r="F681" t="s">
        <v>121</v>
      </c>
      <c r="G681" t="s">
        <v>935</v>
      </c>
      <c r="H681">
        <v>598421875</v>
      </c>
      <c r="I681">
        <v>1487164413</v>
      </c>
      <c r="J681">
        <v>30319</v>
      </c>
      <c r="K681">
        <v>7579.75</v>
      </c>
      <c r="L681">
        <v>3031.9</v>
      </c>
      <c r="M681">
        <v>40930.65</v>
      </c>
      <c r="N681">
        <v>0.67</v>
      </c>
    </row>
    <row r="682" spans="1:14" x14ac:dyDescent="0.25">
      <c r="A682">
        <v>4651</v>
      </c>
      <c r="B682" t="s">
        <v>777</v>
      </c>
      <c r="C682" t="s">
        <v>66</v>
      </c>
      <c r="D682" s="22">
        <v>33578</v>
      </c>
      <c r="E682" s="22">
        <v>42840</v>
      </c>
      <c r="F682" t="s">
        <v>123</v>
      </c>
      <c r="G682" t="s">
        <v>935</v>
      </c>
      <c r="H682">
        <v>577546077</v>
      </c>
      <c r="I682">
        <v>1250497252</v>
      </c>
      <c r="J682">
        <v>55896</v>
      </c>
      <c r="K682">
        <v>13974</v>
      </c>
      <c r="L682">
        <v>5589.6</v>
      </c>
      <c r="M682">
        <v>75459.600000000006</v>
      </c>
      <c r="N682">
        <v>0.39</v>
      </c>
    </row>
    <row r="683" spans="1:14" x14ac:dyDescent="0.25">
      <c r="A683">
        <v>4975</v>
      </c>
      <c r="B683" t="s">
        <v>778</v>
      </c>
      <c r="C683" t="s">
        <v>66</v>
      </c>
      <c r="D683" s="22">
        <v>34142</v>
      </c>
      <c r="E683" s="22">
        <v>43317</v>
      </c>
      <c r="F683" t="s">
        <v>125</v>
      </c>
      <c r="G683" t="s">
        <v>75</v>
      </c>
      <c r="H683">
        <v>592741691</v>
      </c>
      <c r="I683">
        <v>1161191228</v>
      </c>
      <c r="J683">
        <v>46719</v>
      </c>
      <c r="K683">
        <v>11679.75</v>
      </c>
      <c r="L683">
        <v>4671.9000000000005</v>
      </c>
      <c r="M683">
        <v>63070.65</v>
      </c>
      <c r="N683">
        <v>0.75</v>
      </c>
    </row>
    <row r="684" spans="1:14" x14ac:dyDescent="0.25">
      <c r="A684">
        <v>3429</v>
      </c>
      <c r="B684" t="s">
        <v>779</v>
      </c>
      <c r="C684" t="s">
        <v>69</v>
      </c>
      <c r="D684" s="22">
        <v>24272</v>
      </c>
      <c r="E684" s="22">
        <v>40706</v>
      </c>
      <c r="F684" t="s">
        <v>127</v>
      </c>
      <c r="G684" t="s">
        <v>78</v>
      </c>
      <c r="H684">
        <v>583598470</v>
      </c>
      <c r="I684">
        <v>1854722141</v>
      </c>
      <c r="J684">
        <v>16835</v>
      </c>
      <c r="K684">
        <v>4208.75</v>
      </c>
      <c r="L684">
        <v>1683.5</v>
      </c>
      <c r="M684">
        <v>22727.25</v>
      </c>
      <c r="N684">
        <v>0.87</v>
      </c>
    </row>
    <row r="685" spans="1:14" x14ac:dyDescent="0.25">
      <c r="A685">
        <v>3133</v>
      </c>
      <c r="B685" t="s">
        <v>780</v>
      </c>
      <c r="C685" t="s">
        <v>66</v>
      </c>
      <c r="D685" s="22">
        <v>35756</v>
      </c>
      <c r="E685" s="22">
        <v>43798</v>
      </c>
      <c r="F685" t="s">
        <v>67</v>
      </c>
      <c r="G685" t="s">
        <v>935</v>
      </c>
      <c r="H685">
        <v>599888450</v>
      </c>
      <c r="I685">
        <v>1207689606</v>
      </c>
      <c r="J685">
        <v>28061</v>
      </c>
      <c r="K685">
        <v>7015.25</v>
      </c>
      <c r="L685">
        <v>2806.1000000000004</v>
      </c>
      <c r="M685">
        <v>37882.35</v>
      </c>
      <c r="N685">
        <v>0.5</v>
      </c>
    </row>
    <row r="686" spans="1:14" x14ac:dyDescent="0.25">
      <c r="A686">
        <v>9766</v>
      </c>
      <c r="B686" t="s">
        <v>781</v>
      </c>
      <c r="C686" t="s">
        <v>66</v>
      </c>
      <c r="D686" s="22">
        <v>40202</v>
      </c>
      <c r="E686" s="22">
        <v>41996</v>
      </c>
      <c r="F686" t="s">
        <v>70</v>
      </c>
      <c r="G686" t="s">
        <v>75</v>
      </c>
      <c r="H686">
        <v>565355259</v>
      </c>
      <c r="I686">
        <v>1569889110</v>
      </c>
      <c r="J686">
        <v>20554</v>
      </c>
      <c r="K686">
        <v>5138.5</v>
      </c>
      <c r="L686">
        <v>2055.4</v>
      </c>
      <c r="M686">
        <v>27747.9</v>
      </c>
      <c r="N686">
        <v>0.25</v>
      </c>
    </row>
    <row r="687" spans="1:14" x14ac:dyDescent="0.25">
      <c r="A687">
        <v>6944</v>
      </c>
      <c r="B687" t="s">
        <v>782</v>
      </c>
      <c r="C687" t="s">
        <v>66</v>
      </c>
      <c r="D687" s="22">
        <v>22486</v>
      </c>
      <c r="E687" s="22">
        <v>43578</v>
      </c>
      <c r="F687" t="s">
        <v>73</v>
      </c>
      <c r="G687" t="s">
        <v>935</v>
      </c>
      <c r="H687">
        <v>571656346</v>
      </c>
      <c r="I687">
        <v>1685456540</v>
      </c>
      <c r="J687">
        <v>6324</v>
      </c>
      <c r="K687">
        <v>1581</v>
      </c>
      <c r="L687">
        <v>632.40000000000009</v>
      </c>
      <c r="M687">
        <v>8537.4</v>
      </c>
      <c r="N687">
        <v>0.83</v>
      </c>
    </row>
    <row r="688" spans="1:14" x14ac:dyDescent="0.25">
      <c r="A688">
        <v>6505</v>
      </c>
      <c r="B688" t="s">
        <v>783</v>
      </c>
      <c r="C688" t="s">
        <v>66</v>
      </c>
      <c r="D688" s="22">
        <v>26650</v>
      </c>
      <c r="E688" s="22">
        <v>42401</v>
      </c>
      <c r="F688" t="s">
        <v>73</v>
      </c>
      <c r="G688" t="s">
        <v>935</v>
      </c>
      <c r="H688">
        <v>598785216</v>
      </c>
      <c r="I688">
        <v>1701506782</v>
      </c>
      <c r="J688">
        <v>41148</v>
      </c>
      <c r="K688">
        <v>10287</v>
      </c>
      <c r="L688">
        <v>4114.8</v>
      </c>
      <c r="M688">
        <v>55549.8</v>
      </c>
      <c r="N688">
        <v>0.87</v>
      </c>
    </row>
    <row r="689" spans="1:14" x14ac:dyDescent="0.25">
      <c r="A689">
        <v>2398</v>
      </c>
      <c r="B689" t="s">
        <v>784</v>
      </c>
      <c r="C689" t="s">
        <v>69</v>
      </c>
      <c r="D689" s="22">
        <v>38507</v>
      </c>
      <c r="E689" s="22">
        <v>40692</v>
      </c>
      <c r="F689" t="s">
        <v>77</v>
      </c>
      <c r="G689" t="s">
        <v>935</v>
      </c>
      <c r="H689">
        <v>578062094</v>
      </c>
      <c r="I689">
        <v>1082426170</v>
      </c>
      <c r="J689">
        <v>59979</v>
      </c>
      <c r="K689">
        <v>14994.75</v>
      </c>
      <c r="L689">
        <v>5997.9000000000005</v>
      </c>
      <c r="M689">
        <v>80971.649999999994</v>
      </c>
      <c r="N689">
        <v>0.54</v>
      </c>
    </row>
    <row r="690" spans="1:14" x14ac:dyDescent="0.25">
      <c r="A690">
        <v>2069</v>
      </c>
      <c r="B690" t="s">
        <v>785</v>
      </c>
      <c r="C690" t="s">
        <v>66</v>
      </c>
      <c r="D690" s="22">
        <v>27152</v>
      </c>
      <c r="E690" s="22">
        <v>41390</v>
      </c>
      <c r="F690" t="s">
        <v>80</v>
      </c>
      <c r="G690" t="s">
        <v>78</v>
      </c>
      <c r="H690">
        <v>588600123</v>
      </c>
      <c r="I690">
        <v>1726038395</v>
      </c>
      <c r="J690">
        <v>20147</v>
      </c>
      <c r="K690">
        <v>5036.75</v>
      </c>
      <c r="L690">
        <v>2014.7</v>
      </c>
      <c r="M690">
        <v>27198.45</v>
      </c>
      <c r="N690">
        <v>0.9</v>
      </c>
    </row>
    <row r="691" spans="1:14" x14ac:dyDescent="0.25">
      <c r="A691">
        <v>7475</v>
      </c>
      <c r="B691" t="s">
        <v>786</v>
      </c>
      <c r="C691" t="s">
        <v>69</v>
      </c>
      <c r="D691" s="22">
        <v>22898</v>
      </c>
      <c r="E691" s="22">
        <v>43828</v>
      </c>
      <c r="F691" t="s">
        <v>83</v>
      </c>
      <c r="G691" t="s">
        <v>935</v>
      </c>
      <c r="H691">
        <v>563431206</v>
      </c>
      <c r="I691">
        <v>1108542300</v>
      </c>
      <c r="J691">
        <v>22440</v>
      </c>
      <c r="K691">
        <v>5610</v>
      </c>
      <c r="L691">
        <v>2244</v>
      </c>
      <c r="M691">
        <v>30294</v>
      </c>
      <c r="N691">
        <v>0.81</v>
      </c>
    </row>
    <row r="692" spans="1:14" x14ac:dyDescent="0.25">
      <c r="A692">
        <v>3157</v>
      </c>
      <c r="B692" t="s">
        <v>787</v>
      </c>
      <c r="C692" t="s">
        <v>66</v>
      </c>
      <c r="D692" s="22">
        <v>34542</v>
      </c>
      <c r="E692" s="22">
        <v>40782</v>
      </c>
      <c r="F692" t="s">
        <v>85</v>
      </c>
      <c r="G692" t="s">
        <v>90</v>
      </c>
      <c r="H692">
        <v>556545431</v>
      </c>
      <c r="I692">
        <v>1765474733</v>
      </c>
      <c r="J692">
        <v>31970</v>
      </c>
      <c r="K692">
        <v>7992.5</v>
      </c>
      <c r="L692">
        <v>3197</v>
      </c>
      <c r="M692">
        <v>43159.5</v>
      </c>
      <c r="N692">
        <v>0.32</v>
      </c>
    </row>
    <row r="693" spans="1:14" x14ac:dyDescent="0.25">
      <c r="A693">
        <v>7355</v>
      </c>
      <c r="B693" t="s">
        <v>788</v>
      </c>
      <c r="C693" t="s">
        <v>69</v>
      </c>
      <c r="D693" s="22">
        <v>29704</v>
      </c>
      <c r="E693" s="22">
        <v>43841</v>
      </c>
      <c r="F693" t="s">
        <v>87</v>
      </c>
      <c r="G693" t="s">
        <v>935</v>
      </c>
      <c r="H693">
        <v>595355443</v>
      </c>
      <c r="I693">
        <v>1936375349</v>
      </c>
      <c r="J693">
        <v>41013</v>
      </c>
      <c r="K693">
        <v>10253.25</v>
      </c>
      <c r="L693">
        <v>4101.3</v>
      </c>
      <c r="M693">
        <v>55367.55</v>
      </c>
      <c r="N693">
        <v>0.9</v>
      </c>
    </row>
    <row r="694" spans="1:14" x14ac:dyDescent="0.25">
      <c r="A694">
        <v>9647</v>
      </c>
      <c r="B694" t="s">
        <v>789</v>
      </c>
      <c r="C694" t="s">
        <v>66</v>
      </c>
      <c r="D694" s="22">
        <v>40492</v>
      </c>
      <c r="E694" s="22">
        <v>40615</v>
      </c>
      <c r="F694" t="s">
        <v>89</v>
      </c>
      <c r="G694" t="s">
        <v>935</v>
      </c>
      <c r="H694">
        <v>597590015</v>
      </c>
      <c r="I694">
        <v>1834501637</v>
      </c>
      <c r="J694">
        <v>15957</v>
      </c>
      <c r="K694">
        <v>3989.25</v>
      </c>
      <c r="L694">
        <v>1595.7</v>
      </c>
      <c r="M694">
        <v>21541.95</v>
      </c>
      <c r="N694">
        <v>0.99</v>
      </c>
    </row>
    <row r="695" spans="1:14" x14ac:dyDescent="0.25">
      <c r="A695">
        <v>3549</v>
      </c>
      <c r="B695" t="s">
        <v>790</v>
      </c>
      <c r="C695" t="s">
        <v>69</v>
      </c>
      <c r="D695" s="22">
        <v>23974</v>
      </c>
      <c r="E695" s="22">
        <v>41676</v>
      </c>
      <c r="F695" t="s">
        <v>92</v>
      </c>
      <c r="G695" t="s">
        <v>935</v>
      </c>
      <c r="H695">
        <v>571463813</v>
      </c>
      <c r="I695">
        <v>1869004091</v>
      </c>
      <c r="J695">
        <v>35894</v>
      </c>
      <c r="K695">
        <v>8973.5</v>
      </c>
      <c r="L695">
        <v>3589.4</v>
      </c>
      <c r="M695">
        <v>48456.9</v>
      </c>
      <c r="N695">
        <v>0.88</v>
      </c>
    </row>
    <row r="696" spans="1:14" x14ac:dyDescent="0.25">
      <c r="A696">
        <v>7216</v>
      </c>
      <c r="B696" t="s">
        <v>791</v>
      </c>
      <c r="C696" t="s">
        <v>66</v>
      </c>
      <c r="D696" s="22">
        <v>24688</v>
      </c>
      <c r="E696" s="22">
        <v>44069</v>
      </c>
      <c r="F696" t="s">
        <v>94</v>
      </c>
      <c r="G696" t="s">
        <v>935</v>
      </c>
      <c r="H696">
        <v>589593930</v>
      </c>
      <c r="I696">
        <v>1969726908</v>
      </c>
      <c r="J696">
        <v>24555</v>
      </c>
      <c r="K696">
        <v>6138.75</v>
      </c>
      <c r="L696">
        <v>2455.5</v>
      </c>
      <c r="M696">
        <v>33149.25</v>
      </c>
      <c r="N696">
        <v>0.6</v>
      </c>
    </row>
    <row r="697" spans="1:14" x14ac:dyDescent="0.25">
      <c r="A697">
        <v>2662</v>
      </c>
      <c r="B697" t="s">
        <v>792</v>
      </c>
      <c r="C697" t="s">
        <v>69</v>
      </c>
      <c r="D697" s="22">
        <v>27562</v>
      </c>
      <c r="E697" s="22">
        <v>42272</v>
      </c>
      <c r="F697" t="s">
        <v>94</v>
      </c>
      <c r="G697" t="s">
        <v>75</v>
      </c>
      <c r="H697">
        <v>556230994</v>
      </c>
      <c r="I697">
        <v>1687152924</v>
      </c>
      <c r="J697">
        <v>3703</v>
      </c>
      <c r="K697">
        <v>925.75</v>
      </c>
      <c r="L697">
        <v>370.3</v>
      </c>
      <c r="M697">
        <v>4999.05</v>
      </c>
      <c r="N697">
        <v>0.61</v>
      </c>
    </row>
    <row r="698" spans="1:14" x14ac:dyDescent="0.25">
      <c r="A698">
        <v>8400</v>
      </c>
      <c r="B698" t="s">
        <v>793</v>
      </c>
      <c r="C698" t="s">
        <v>69</v>
      </c>
      <c r="D698" s="22">
        <v>24988</v>
      </c>
      <c r="E698" s="22">
        <v>43351</v>
      </c>
      <c r="F698" t="s">
        <v>97</v>
      </c>
      <c r="G698" t="s">
        <v>78</v>
      </c>
      <c r="H698">
        <v>589284678</v>
      </c>
      <c r="I698">
        <v>1471639652</v>
      </c>
      <c r="J698">
        <v>65953</v>
      </c>
      <c r="K698">
        <v>16488.25</v>
      </c>
      <c r="L698">
        <v>6595.3</v>
      </c>
      <c r="M698">
        <v>89036.55</v>
      </c>
      <c r="N698">
        <v>0.81</v>
      </c>
    </row>
    <row r="699" spans="1:14" x14ac:dyDescent="0.25">
      <c r="A699">
        <v>8878</v>
      </c>
      <c r="B699" t="s">
        <v>794</v>
      </c>
      <c r="C699" t="s">
        <v>69</v>
      </c>
      <c r="D699" s="22">
        <v>36206</v>
      </c>
      <c r="E699" s="22">
        <v>43328</v>
      </c>
      <c r="F699" t="s">
        <v>97</v>
      </c>
      <c r="G699" t="s">
        <v>81</v>
      </c>
      <c r="H699">
        <v>573255464</v>
      </c>
      <c r="I699">
        <v>1469890840</v>
      </c>
      <c r="J699">
        <v>20118</v>
      </c>
      <c r="K699">
        <v>5029.5</v>
      </c>
      <c r="L699">
        <v>2011.8000000000002</v>
      </c>
      <c r="M699">
        <v>27159.3</v>
      </c>
      <c r="N699">
        <v>0.73</v>
      </c>
    </row>
    <row r="700" spans="1:14" x14ac:dyDescent="0.25">
      <c r="A700">
        <v>6838</v>
      </c>
      <c r="B700" t="s">
        <v>795</v>
      </c>
      <c r="C700" t="s">
        <v>66</v>
      </c>
      <c r="D700" s="22">
        <v>36036</v>
      </c>
      <c r="E700" s="22">
        <v>41353</v>
      </c>
      <c r="F700" t="s">
        <v>100</v>
      </c>
      <c r="G700" t="s">
        <v>75</v>
      </c>
      <c r="H700">
        <v>597077075</v>
      </c>
      <c r="I700">
        <v>1194500777</v>
      </c>
      <c r="J700">
        <v>2492</v>
      </c>
      <c r="K700">
        <v>623</v>
      </c>
      <c r="L700">
        <v>249.20000000000002</v>
      </c>
      <c r="M700">
        <v>3364.2</v>
      </c>
      <c r="N700">
        <v>0.79</v>
      </c>
    </row>
    <row r="701" spans="1:14" x14ac:dyDescent="0.25">
      <c r="A701">
        <v>3245</v>
      </c>
      <c r="B701" t="s">
        <v>796</v>
      </c>
      <c r="C701" t="s">
        <v>66</v>
      </c>
      <c r="D701" s="22">
        <v>28226</v>
      </c>
      <c r="E701" s="22">
        <v>40279</v>
      </c>
      <c r="F701" t="s">
        <v>102</v>
      </c>
      <c r="G701" t="s">
        <v>935</v>
      </c>
      <c r="H701">
        <v>567035896</v>
      </c>
      <c r="I701">
        <v>1347771698</v>
      </c>
      <c r="J701">
        <v>53715</v>
      </c>
      <c r="K701">
        <v>13428.75</v>
      </c>
      <c r="L701">
        <v>5371.5</v>
      </c>
      <c r="M701">
        <v>72515.25</v>
      </c>
      <c r="N701">
        <v>0.75</v>
      </c>
    </row>
    <row r="702" spans="1:14" x14ac:dyDescent="0.25">
      <c r="A702">
        <v>9038</v>
      </c>
      <c r="B702" t="s">
        <v>797</v>
      </c>
      <c r="C702" t="s">
        <v>66</v>
      </c>
      <c r="D702" s="22">
        <v>22483</v>
      </c>
      <c r="E702" s="22">
        <v>43877</v>
      </c>
      <c r="F702" t="s">
        <v>102</v>
      </c>
      <c r="G702" t="s">
        <v>935</v>
      </c>
      <c r="H702">
        <v>555276123</v>
      </c>
      <c r="I702">
        <v>1165105053</v>
      </c>
      <c r="J702">
        <v>66664</v>
      </c>
      <c r="K702">
        <v>16666</v>
      </c>
      <c r="L702">
        <v>6666.4000000000005</v>
      </c>
      <c r="M702">
        <v>89996.4</v>
      </c>
      <c r="N702">
        <v>0.82</v>
      </c>
    </row>
    <row r="703" spans="1:14" x14ac:dyDescent="0.25">
      <c r="A703">
        <v>4081</v>
      </c>
      <c r="B703" t="s">
        <v>798</v>
      </c>
      <c r="C703" t="s">
        <v>66</v>
      </c>
      <c r="D703" s="22">
        <v>27496</v>
      </c>
      <c r="E703" s="22">
        <v>43650</v>
      </c>
      <c r="F703" t="s">
        <v>105</v>
      </c>
      <c r="G703" t="s">
        <v>90</v>
      </c>
      <c r="H703">
        <v>597625443</v>
      </c>
      <c r="I703">
        <v>1482037067</v>
      </c>
      <c r="J703">
        <v>5761</v>
      </c>
      <c r="K703">
        <v>1440.25</v>
      </c>
      <c r="L703">
        <v>576.1</v>
      </c>
      <c r="M703">
        <v>7777.35</v>
      </c>
      <c r="N703">
        <v>0.3</v>
      </c>
    </row>
    <row r="704" spans="1:14" x14ac:dyDescent="0.25">
      <c r="A704">
        <v>5988</v>
      </c>
      <c r="B704" t="s">
        <v>799</v>
      </c>
      <c r="C704" t="s">
        <v>66</v>
      </c>
      <c r="D704" s="22">
        <v>26622</v>
      </c>
      <c r="E704" s="22">
        <v>43446</v>
      </c>
      <c r="F704" t="s">
        <v>107</v>
      </c>
      <c r="G704" t="s">
        <v>935</v>
      </c>
      <c r="H704">
        <v>576817761</v>
      </c>
      <c r="I704">
        <v>1080967620</v>
      </c>
      <c r="J704">
        <v>62130</v>
      </c>
      <c r="K704">
        <v>15532.5</v>
      </c>
      <c r="L704">
        <v>6213</v>
      </c>
      <c r="M704">
        <v>83875.5</v>
      </c>
      <c r="N704">
        <v>0.3</v>
      </c>
    </row>
    <row r="705" spans="1:14" x14ac:dyDescent="0.25">
      <c r="A705">
        <v>8639</v>
      </c>
      <c r="B705" t="s">
        <v>800</v>
      </c>
      <c r="C705" t="s">
        <v>66</v>
      </c>
      <c r="D705" s="22">
        <v>24934</v>
      </c>
      <c r="E705" s="22">
        <v>44143</v>
      </c>
      <c r="F705" t="s">
        <v>107</v>
      </c>
      <c r="G705" t="s">
        <v>935</v>
      </c>
      <c r="H705">
        <v>571877360</v>
      </c>
      <c r="I705">
        <v>1301413560</v>
      </c>
      <c r="J705">
        <v>41946</v>
      </c>
      <c r="K705">
        <v>10486.5</v>
      </c>
      <c r="L705">
        <v>4194.6000000000004</v>
      </c>
      <c r="M705">
        <v>56627.1</v>
      </c>
      <c r="N705">
        <v>0.72</v>
      </c>
    </row>
    <row r="706" spans="1:14" x14ac:dyDescent="0.25">
      <c r="A706">
        <v>4859</v>
      </c>
      <c r="B706" t="s">
        <v>801</v>
      </c>
      <c r="C706" t="s">
        <v>66</v>
      </c>
      <c r="D706" s="22">
        <v>28450</v>
      </c>
      <c r="E706" s="22">
        <v>43423</v>
      </c>
      <c r="F706" t="s">
        <v>110</v>
      </c>
      <c r="G706" t="s">
        <v>75</v>
      </c>
      <c r="H706">
        <v>568644569</v>
      </c>
      <c r="I706">
        <v>1299602591</v>
      </c>
      <c r="J706">
        <v>23453</v>
      </c>
      <c r="K706">
        <v>5863.25</v>
      </c>
      <c r="L706">
        <v>2345.3000000000002</v>
      </c>
      <c r="M706">
        <v>31661.55</v>
      </c>
      <c r="N706">
        <v>0.77</v>
      </c>
    </row>
    <row r="707" spans="1:14" x14ac:dyDescent="0.25">
      <c r="A707">
        <v>3169</v>
      </c>
      <c r="B707" t="s">
        <v>802</v>
      </c>
      <c r="C707" t="s">
        <v>66</v>
      </c>
      <c r="D707" s="22">
        <v>24929</v>
      </c>
      <c r="E707" s="22">
        <v>44146</v>
      </c>
      <c r="F707" t="s">
        <v>112</v>
      </c>
      <c r="G707" t="s">
        <v>78</v>
      </c>
      <c r="H707">
        <v>594601765</v>
      </c>
      <c r="I707">
        <v>1352930310</v>
      </c>
      <c r="J707">
        <v>20685</v>
      </c>
      <c r="K707">
        <v>5171.25</v>
      </c>
      <c r="L707">
        <v>2068.5</v>
      </c>
      <c r="M707">
        <v>27924.75</v>
      </c>
      <c r="N707">
        <v>0.53</v>
      </c>
    </row>
    <row r="708" spans="1:14" x14ac:dyDescent="0.25">
      <c r="A708">
        <v>6766</v>
      </c>
      <c r="B708" t="s">
        <v>803</v>
      </c>
      <c r="C708" t="s">
        <v>66</v>
      </c>
      <c r="D708" s="22">
        <v>31555</v>
      </c>
      <c r="E708" s="22">
        <v>41361</v>
      </c>
      <c r="F708" t="s">
        <v>112</v>
      </c>
      <c r="G708" t="s">
        <v>75</v>
      </c>
      <c r="H708">
        <v>590216409</v>
      </c>
      <c r="I708">
        <v>1404656409</v>
      </c>
      <c r="J708">
        <v>19916</v>
      </c>
      <c r="K708">
        <v>4979</v>
      </c>
      <c r="L708">
        <v>1991.6000000000001</v>
      </c>
      <c r="M708">
        <v>26886.6</v>
      </c>
      <c r="N708">
        <v>0.31</v>
      </c>
    </row>
    <row r="709" spans="1:14" x14ac:dyDescent="0.25">
      <c r="A709">
        <v>3628</v>
      </c>
      <c r="B709" t="s">
        <v>804</v>
      </c>
      <c r="C709" t="s">
        <v>66</v>
      </c>
      <c r="D709" s="22">
        <v>37047</v>
      </c>
      <c r="E709" s="22">
        <v>40686</v>
      </c>
      <c r="F709" t="s">
        <v>115</v>
      </c>
      <c r="G709" t="s">
        <v>90</v>
      </c>
      <c r="H709">
        <v>564854180</v>
      </c>
      <c r="I709">
        <v>1645280394</v>
      </c>
      <c r="J709">
        <v>39653</v>
      </c>
      <c r="K709">
        <v>9913.25</v>
      </c>
      <c r="L709">
        <v>3965.3</v>
      </c>
      <c r="M709">
        <v>53531.55</v>
      </c>
      <c r="N709">
        <v>0.96</v>
      </c>
    </row>
    <row r="710" spans="1:14" x14ac:dyDescent="0.25">
      <c r="A710">
        <v>3246</v>
      </c>
      <c r="B710" t="s">
        <v>805</v>
      </c>
      <c r="C710" t="s">
        <v>66</v>
      </c>
      <c r="D710" s="22">
        <v>24399</v>
      </c>
      <c r="E710" s="22">
        <v>40585</v>
      </c>
      <c r="F710" t="s">
        <v>117</v>
      </c>
      <c r="G710" t="s">
        <v>90</v>
      </c>
      <c r="H710">
        <v>560619221</v>
      </c>
      <c r="I710">
        <v>1543115916</v>
      </c>
      <c r="J710">
        <v>2250</v>
      </c>
      <c r="K710">
        <v>562.5</v>
      </c>
      <c r="L710">
        <v>225</v>
      </c>
      <c r="M710">
        <v>3037.5</v>
      </c>
      <c r="N710">
        <v>0.38</v>
      </c>
    </row>
    <row r="711" spans="1:14" x14ac:dyDescent="0.25">
      <c r="A711">
        <v>9255</v>
      </c>
      <c r="B711" t="s">
        <v>806</v>
      </c>
      <c r="C711" t="s">
        <v>66</v>
      </c>
      <c r="D711" s="22">
        <v>34474</v>
      </c>
      <c r="E711" s="22">
        <v>40597</v>
      </c>
      <c r="F711" t="s">
        <v>119</v>
      </c>
      <c r="G711" t="s">
        <v>935</v>
      </c>
      <c r="H711">
        <v>558354633</v>
      </c>
      <c r="I711">
        <v>1206483098</v>
      </c>
      <c r="J711">
        <v>57091</v>
      </c>
      <c r="K711">
        <v>14272.75</v>
      </c>
      <c r="L711">
        <v>5709.1</v>
      </c>
      <c r="M711">
        <v>77072.850000000006</v>
      </c>
      <c r="N711">
        <v>0.92</v>
      </c>
    </row>
    <row r="712" spans="1:14" x14ac:dyDescent="0.25">
      <c r="A712">
        <v>7267</v>
      </c>
      <c r="B712" t="s">
        <v>807</v>
      </c>
      <c r="C712" t="s">
        <v>66</v>
      </c>
      <c r="D712" s="22">
        <v>32198</v>
      </c>
      <c r="E712" s="22">
        <v>42794</v>
      </c>
      <c r="F712" t="s">
        <v>121</v>
      </c>
      <c r="G712" t="s">
        <v>935</v>
      </c>
      <c r="H712">
        <v>557385531</v>
      </c>
      <c r="I712">
        <v>1916679399</v>
      </c>
      <c r="J712">
        <v>58171</v>
      </c>
      <c r="K712">
        <v>14542.75</v>
      </c>
      <c r="L712">
        <v>5817.1</v>
      </c>
      <c r="M712">
        <v>78530.850000000006</v>
      </c>
      <c r="N712">
        <v>0.8</v>
      </c>
    </row>
    <row r="713" spans="1:14" x14ac:dyDescent="0.25">
      <c r="A713">
        <v>3288</v>
      </c>
      <c r="B713" t="s">
        <v>808</v>
      </c>
      <c r="C713" t="s">
        <v>66</v>
      </c>
      <c r="D713" s="22">
        <v>40554</v>
      </c>
      <c r="E713" s="22">
        <v>41930</v>
      </c>
      <c r="F713" t="s">
        <v>123</v>
      </c>
      <c r="G713" t="s">
        <v>935</v>
      </c>
      <c r="H713">
        <v>589105403</v>
      </c>
      <c r="I713">
        <v>1603745289</v>
      </c>
      <c r="J713">
        <v>18713</v>
      </c>
      <c r="K713">
        <v>4678.25</v>
      </c>
      <c r="L713">
        <v>1871.3000000000002</v>
      </c>
      <c r="M713">
        <v>25262.55</v>
      </c>
      <c r="N713">
        <v>0.73</v>
      </c>
    </row>
    <row r="714" spans="1:14" x14ac:dyDescent="0.25">
      <c r="A714">
        <v>5105</v>
      </c>
      <c r="B714" t="s">
        <v>809</v>
      </c>
      <c r="C714" t="s">
        <v>66</v>
      </c>
      <c r="D714" s="22">
        <v>22938</v>
      </c>
      <c r="E714" s="22">
        <v>41351</v>
      </c>
      <c r="F714" t="s">
        <v>125</v>
      </c>
      <c r="G714" t="s">
        <v>935</v>
      </c>
      <c r="H714">
        <v>567751418</v>
      </c>
      <c r="I714">
        <v>1775465455</v>
      </c>
      <c r="J714">
        <v>36878</v>
      </c>
      <c r="K714">
        <v>9219.5</v>
      </c>
      <c r="L714">
        <v>3687.8</v>
      </c>
      <c r="M714">
        <v>49785.3</v>
      </c>
      <c r="N714">
        <v>0.44</v>
      </c>
    </row>
    <row r="715" spans="1:14" x14ac:dyDescent="0.25">
      <c r="A715">
        <v>6226</v>
      </c>
      <c r="B715" t="s">
        <v>810</v>
      </c>
      <c r="C715" t="s">
        <v>66</v>
      </c>
      <c r="D715" s="22">
        <v>30082</v>
      </c>
      <c r="E715" s="22">
        <v>42311</v>
      </c>
      <c r="F715" t="s">
        <v>127</v>
      </c>
      <c r="G715" t="s">
        <v>935</v>
      </c>
      <c r="H715">
        <v>556265782</v>
      </c>
      <c r="I715">
        <v>1101874951</v>
      </c>
      <c r="J715">
        <v>31304</v>
      </c>
      <c r="K715">
        <v>7826</v>
      </c>
      <c r="L715">
        <v>3130.4</v>
      </c>
      <c r="M715">
        <v>42260.4</v>
      </c>
      <c r="N715">
        <v>0.43</v>
      </c>
    </row>
    <row r="716" spans="1:14" x14ac:dyDescent="0.25">
      <c r="A716">
        <v>5770</v>
      </c>
      <c r="B716" t="s">
        <v>811</v>
      </c>
      <c r="C716" t="s">
        <v>66</v>
      </c>
      <c r="D716" s="22">
        <v>40663</v>
      </c>
      <c r="E716" s="22">
        <v>42879</v>
      </c>
      <c r="F716" t="s">
        <v>67</v>
      </c>
      <c r="G716" t="s">
        <v>78</v>
      </c>
      <c r="H716">
        <v>591063362</v>
      </c>
      <c r="I716">
        <v>1998065820</v>
      </c>
      <c r="J716">
        <v>53858</v>
      </c>
      <c r="K716">
        <v>13464.5</v>
      </c>
      <c r="L716">
        <v>5385.8</v>
      </c>
      <c r="M716">
        <v>72708.3</v>
      </c>
      <c r="N716">
        <v>0.88</v>
      </c>
    </row>
    <row r="717" spans="1:14" x14ac:dyDescent="0.25">
      <c r="A717">
        <v>7797</v>
      </c>
      <c r="B717" t="s">
        <v>812</v>
      </c>
      <c r="C717" t="s">
        <v>66</v>
      </c>
      <c r="D717" s="22">
        <v>37079</v>
      </c>
      <c r="E717" s="22">
        <v>42326</v>
      </c>
      <c r="F717" t="s">
        <v>70</v>
      </c>
      <c r="G717" t="s">
        <v>935</v>
      </c>
      <c r="H717">
        <v>580906624</v>
      </c>
      <c r="I717">
        <v>1934595989</v>
      </c>
      <c r="J717">
        <v>5189</v>
      </c>
      <c r="K717">
        <v>1297.25</v>
      </c>
      <c r="L717">
        <v>518.9</v>
      </c>
      <c r="M717">
        <v>7005.15</v>
      </c>
      <c r="N717">
        <v>0.89</v>
      </c>
    </row>
    <row r="718" spans="1:14" x14ac:dyDescent="0.25">
      <c r="A718">
        <v>6889</v>
      </c>
      <c r="B718" t="s">
        <v>813</v>
      </c>
      <c r="C718" t="s">
        <v>66</v>
      </c>
      <c r="D718" s="22">
        <v>29224</v>
      </c>
      <c r="E718" s="22">
        <v>41080</v>
      </c>
      <c r="F718" t="s">
        <v>67</v>
      </c>
      <c r="G718" t="s">
        <v>78</v>
      </c>
      <c r="H718">
        <v>566351847</v>
      </c>
      <c r="I718">
        <v>1734078158</v>
      </c>
      <c r="J718">
        <v>48881</v>
      </c>
      <c r="K718">
        <v>12220.25</v>
      </c>
      <c r="L718">
        <v>4888.1000000000004</v>
      </c>
      <c r="M718">
        <v>65989.350000000006</v>
      </c>
      <c r="N718">
        <v>0.78</v>
      </c>
    </row>
    <row r="719" spans="1:14" x14ac:dyDescent="0.25">
      <c r="A719">
        <v>9874</v>
      </c>
      <c r="B719" t="s">
        <v>814</v>
      </c>
      <c r="C719" t="s">
        <v>66</v>
      </c>
      <c r="D719" s="22">
        <v>34387</v>
      </c>
      <c r="E719" s="22">
        <v>42694</v>
      </c>
      <c r="F719" t="s">
        <v>70</v>
      </c>
      <c r="G719" t="s">
        <v>935</v>
      </c>
      <c r="H719">
        <v>586954253</v>
      </c>
      <c r="I719">
        <v>1907275808</v>
      </c>
      <c r="J719">
        <v>22796</v>
      </c>
      <c r="K719">
        <v>5699</v>
      </c>
      <c r="L719">
        <v>2279.6</v>
      </c>
      <c r="M719">
        <v>30774.6</v>
      </c>
      <c r="N719">
        <v>0.8</v>
      </c>
    </row>
    <row r="720" spans="1:14" x14ac:dyDescent="0.25">
      <c r="A720">
        <v>9693</v>
      </c>
      <c r="B720" t="s">
        <v>815</v>
      </c>
      <c r="C720" t="s">
        <v>66</v>
      </c>
      <c r="D720" s="22">
        <v>40832</v>
      </c>
      <c r="E720" s="22">
        <v>41194</v>
      </c>
      <c r="F720" t="s">
        <v>73</v>
      </c>
      <c r="G720" t="s">
        <v>935</v>
      </c>
      <c r="H720">
        <v>571455480</v>
      </c>
      <c r="I720">
        <v>1501150125</v>
      </c>
      <c r="J720">
        <v>53406</v>
      </c>
      <c r="K720">
        <v>13351.5</v>
      </c>
      <c r="L720">
        <v>5340.6</v>
      </c>
      <c r="M720">
        <v>72098.100000000006</v>
      </c>
      <c r="N720">
        <v>0.31</v>
      </c>
    </row>
    <row r="721" spans="1:14" x14ac:dyDescent="0.25">
      <c r="A721">
        <v>1023</v>
      </c>
      <c r="B721" t="s">
        <v>816</v>
      </c>
      <c r="C721" t="s">
        <v>69</v>
      </c>
      <c r="D721" s="22">
        <v>28242</v>
      </c>
      <c r="E721" s="22">
        <v>40546</v>
      </c>
      <c r="F721" t="s">
        <v>73</v>
      </c>
      <c r="G721" t="s">
        <v>935</v>
      </c>
      <c r="H721">
        <v>588886498</v>
      </c>
      <c r="I721">
        <v>1524713782</v>
      </c>
      <c r="J721">
        <v>57563</v>
      </c>
      <c r="K721">
        <v>14390.75</v>
      </c>
      <c r="L721">
        <v>5756.3</v>
      </c>
      <c r="M721">
        <v>77710.05</v>
      </c>
      <c r="N721">
        <v>0.4</v>
      </c>
    </row>
    <row r="722" spans="1:14" x14ac:dyDescent="0.25">
      <c r="A722">
        <v>8489</v>
      </c>
      <c r="B722" t="s">
        <v>817</v>
      </c>
      <c r="C722" t="s">
        <v>66</v>
      </c>
      <c r="D722" s="22">
        <v>31942</v>
      </c>
      <c r="E722" s="22">
        <v>41644</v>
      </c>
      <c r="F722" t="s">
        <v>77</v>
      </c>
      <c r="G722" t="s">
        <v>75</v>
      </c>
      <c r="H722">
        <v>590864065</v>
      </c>
      <c r="I722">
        <v>1901550004</v>
      </c>
      <c r="J722">
        <v>34352</v>
      </c>
      <c r="K722">
        <v>8588</v>
      </c>
      <c r="L722">
        <v>3435.2000000000003</v>
      </c>
      <c r="M722">
        <v>46375.199999999997</v>
      </c>
      <c r="N722">
        <v>0.57999999999999996</v>
      </c>
    </row>
    <row r="723" spans="1:14" x14ac:dyDescent="0.25">
      <c r="A723">
        <v>7832</v>
      </c>
      <c r="B723" t="s">
        <v>818</v>
      </c>
      <c r="C723" t="s">
        <v>69</v>
      </c>
      <c r="D723" s="22">
        <v>40525</v>
      </c>
      <c r="E723" s="22">
        <v>40582</v>
      </c>
      <c r="F723" t="s">
        <v>80</v>
      </c>
      <c r="G723" t="s">
        <v>935</v>
      </c>
      <c r="H723">
        <v>593842927</v>
      </c>
      <c r="I723">
        <v>1860806530</v>
      </c>
      <c r="J723">
        <v>66626</v>
      </c>
      <c r="K723">
        <v>16656.5</v>
      </c>
      <c r="L723">
        <v>6662.6</v>
      </c>
      <c r="M723">
        <v>89945.1</v>
      </c>
      <c r="N723">
        <v>0.3</v>
      </c>
    </row>
    <row r="724" spans="1:14" x14ac:dyDescent="0.25">
      <c r="A724">
        <v>8564</v>
      </c>
      <c r="B724" t="s">
        <v>819</v>
      </c>
      <c r="C724" t="s">
        <v>66</v>
      </c>
      <c r="D724" s="22">
        <v>23628</v>
      </c>
      <c r="E724" s="22">
        <v>42597</v>
      </c>
      <c r="F724" t="s">
        <v>83</v>
      </c>
      <c r="G724" t="s">
        <v>78</v>
      </c>
      <c r="H724">
        <v>557453983</v>
      </c>
      <c r="I724">
        <v>1076893940</v>
      </c>
      <c r="J724">
        <v>18812</v>
      </c>
      <c r="K724">
        <v>4703</v>
      </c>
      <c r="L724">
        <v>1881.2</v>
      </c>
      <c r="M724">
        <v>25396.2</v>
      </c>
      <c r="N724">
        <v>0.53</v>
      </c>
    </row>
    <row r="725" spans="1:14" x14ac:dyDescent="0.25">
      <c r="A725">
        <v>9967</v>
      </c>
      <c r="B725" t="s">
        <v>820</v>
      </c>
      <c r="C725" t="s">
        <v>69</v>
      </c>
      <c r="D725" s="22">
        <v>32737</v>
      </c>
      <c r="E725" s="22">
        <v>43053</v>
      </c>
      <c r="F725" t="s">
        <v>85</v>
      </c>
      <c r="G725" t="s">
        <v>78</v>
      </c>
      <c r="H725">
        <v>598981323</v>
      </c>
      <c r="I725">
        <v>1160083839</v>
      </c>
      <c r="J725">
        <v>32951</v>
      </c>
      <c r="K725">
        <v>8237.75</v>
      </c>
      <c r="L725">
        <v>3295.1000000000004</v>
      </c>
      <c r="M725">
        <v>44483.85</v>
      </c>
      <c r="N725">
        <v>0.28999999999999998</v>
      </c>
    </row>
    <row r="726" spans="1:14" x14ac:dyDescent="0.25">
      <c r="A726">
        <v>8806</v>
      </c>
      <c r="B726" t="s">
        <v>821</v>
      </c>
      <c r="C726" t="s">
        <v>66</v>
      </c>
      <c r="D726" s="22">
        <v>32337</v>
      </c>
      <c r="E726" s="22">
        <v>43806</v>
      </c>
      <c r="F726" t="s">
        <v>87</v>
      </c>
      <c r="G726" t="s">
        <v>935</v>
      </c>
      <c r="H726">
        <v>562888229</v>
      </c>
      <c r="I726">
        <v>1381839471</v>
      </c>
      <c r="J726">
        <v>45641</v>
      </c>
      <c r="K726">
        <v>11410.25</v>
      </c>
      <c r="L726">
        <v>4564.1000000000004</v>
      </c>
      <c r="M726">
        <v>61615.35</v>
      </c>
      <c r="N726">
        <v>0.57999999999999996</v>
      </c>
    </row>
    <row r="727" spans="1:14" x14ac:dyDescent="0.25">
      <c r="A727">
        <v>7860</v>
      </c>
      <c r="B727" t="s">
        <v>822</v>
      </c>
      <c r="C727" t="s">
        <v>66</v>
      </c>
      <c r="D727" s="22">
        <v>33721</v>
      </c>
      <c r="E727" s="22">
        <v>42482</v>
      </c>
      <c r="F727" t="s">
        <v>89</v>
      </c>
      <c r="G727" t="s">
        <v>935</v>
      </c>
      <c r="H727">
        <v>566592932</v>
      </c>
      <c r="I727">
        <v>1333397156</v>
      </c>
      <c r="J727">
        <v>24725</v>
      </c>
      <c r="K727">
        <v>6181.25</v>
      </c>
      <c r="L727">
        <v>2472.5</v>
      </c>
      <c r="M727">
        <v>33378.75</v>
      </c>
      <c r="N727">
        <v>0.42</v>
      </c>
    </row>
    <row r="728" spans="1:14" x14ac:dyDescent="0.25">
      <c r="A728">
        <v>4461</v>
      </c>
      <c r="B728" t="s">
        <v>823</v>
      </c>
      <c r="C728" t="s">
        <v>69</v>
      </c>
      <c r="D728" s="22">
        <v>35293</v>
      </c>
      <c r="E728" s="22">
        <v>42509</v>
      </c>
      <c r="F728" t="s">
        <v>92</v>
      </c>
      <c r="G728" t="s">
        <v>75</v>
      </c>
      <c r="H728">
        <v>559933391</v>
      </c>
      <c r="I728">
        <v>1404008893</v>
      </c>
      <c r="J728">
        <v>60561</v>
      </c>
      <c r="K728">
        <v>15140.25</v>
      </c>
      <c r="L728">
        <v>6056.1</v>
      </c>
      <c r="M728">
        <v>81757.350000000006</v>
      </c>
      <c r="N728">
        <v>0.38</v>
      </c>
    </row>
    <row r="729" spans="1:14" x14ac:dyDescent="0.25">
      <c r="A729">
        <v>4976</v>
      </c>
      <c r="B729" t="s">
        <v>824</v>
      </c>
      <c r="C729" t="s">
        <v>66</v>
      </c>
      <c r="D729" s="22">
        <v>26532</v>
      </c>
      <c r="E729" s="22">
        <v>43472</v>
      </c>
      <c r="F729" t="s">
        <v>94</v>
      </c>
      <c r="G729" t="s">
        <v>75</v>
      </c>
      <c r="H729">
        <v>567772139</v>
      </c>
      <c r="I729">
        <v>1740907068</v>
      </c>
      <c r="J729">
        <v>23842</v>
      </c>
      <c r="K729">
        <v>5960.5</v>
      </c>
      <c r="L729">
        <v>2384.2000000000003</v>
      </c>
      <c r="M729">
        <v>32186.7</v>
      </c>
      <c r="N729">
        <v>0.6</v>
      </c>
    </row>
    <row r="730" spans="1:14" x14ac:dyDescent="0.25">
      <c r="A730">
        <v>2848</v>
      </c>
      <c r="B730" t="s">
        <v>825</v>
      </c>
      <c r="C730" t="s">
        <v>66</v>
      </c>
      <c r="D730" s="22">
        <v>25058</v>
      </c>
      <c r="E730" s="22">
        <v>41182</v>
      </c>
      <c r="F730" t="s">
        <v>94</v>
      </c>
      <c r="G730" t="s">
        <v>78</v>
      </c>
      <c r="H730">
        <v>576781012</v>
      </c>
      <c r="I730">
        <v>1365549781</v>
      </c>
      <c r="J730">
        <v>52793</v>
      </c>
      <c r="K730">
        <v>13198.25</v>
      </c>
      <c r="L730">
        <v>5279.3</v>
      </c>
      <c r="M730">
        <v>71270.55</v>
      </c>
      <c r="N730">
        <v>0.78</v>
      </c>
    </row>
    <row r="731" spans="1:14" x14ac:dyDescent="0.25">
      <c r="A731">
        <v>9112</v>
      </c>
      <c r="B731" t="s">
        <v>826</v>
      </c>
      <c r="C731" t="s">
        <v>69</v>
      </c>
      <c r="D731" s="22">
        <v>32316</v>
      </c>
      <c r="E731" s="22">
        <v>43182</v>
      </c>
      <c r="F731" t="s">
        <v>97</v>
      </c>
      <c r="G731" t="s">
        <v>75</v>
      </c>
      <c r="H731">
        <v>583050151</v>
      </c>
      <c r="I731">
        <v>1387094197</v>
      </c>
      <c r="J731">
        <v>17500</v>
      </c>
      <c r="K731">
        <v>4375</v>
      </c>
      <c r="L731">
        <v>1750</v>
      </c>
      <c r="M731">
        <v>23625</v>
      </c>
      <c r="N731">
        <v>0.84</v>
      </c>
    </row>
    <row r="732" spans="1:14" x14ac:dyDescent="0.25">
      <c r="A732">
        <v>8590</v>
      </c>
      <c r="B732" t="s">
        <v>827</v>
      </c>
      <c r="C732" t="s">
        <v>66</v>
      </c>
      <c r="D732" s="22">
        <v>24878</v>
      </c>
      <c r="E732" s="22">
        <v>42888</v>
      </c>
      <c r="F732" t="s">
        <v>97</v>
      </c>
      <c r="G732" t="s">
        <v>935</v>
      </c>
      <c r="H732">
        <v>560344945</v>
      </c>
      <c r="I732">
        <v>1439367896</v>
      </c>
      <c r="J732">
        <v>48851</v>
      </c>
      <c r="K732">
        <v>12212.75</v>
      </c>
      <c r="L732">
        <v>4885.1000000000004</v>
      </c>
      <c r="M732">
        <v>65948.850000000006</v>
      </c>
      <c r="N732">
        <v>0.47</v>
      </c>
    </row>
    <row r="733" spans="1:14" x14ac:dyDescent="0.25">
      <c r="A733">
        <v>1359</v>
      </c>
      <c r="B733" t="s">
        <v>828</v>
      </c>
      <c r="C733" t="s">
        <v>66</v>
      </c>
      <c r="D733" s="22">
        <v>39834</v>
      </c>
      <c r="E733" s="22">
        <v>41510</v>
      </c>
      <c r="F733" t="s">
        <v>100</v>
      </c>
      <c r="G733" t="s">
        <v>935</v>
      </c>
      <c r="H733">
        <v>570312610</v>
      </c>
      <c r="I733">
        <v>1574074122</v>
      </c>
      <c r="J733">
        <v>35786</v>
      </c>
      <c r="K733">
        <v>8946.5</v>
      </c>
      <c r="L733">
        <v>3578.6000000000004</v>
      </c>
      <c r="M733">
        <v>48311.1</v>
      </c>
      <c r="N733">
        <v>0.33</v>
      </c>
    </row>
    <row r="734" spans="1:14" x14ac:dyDescent="0.25">
      <c r="A734">
        <v>6043</v>
      </c>
      <c r="B734" t="s">
        <v>829</v>
      </c>
      <c r="C734" t="s">
        <v>69</v>
      </c>
      <c r="D734" s="22">
        <v>33092</v>
      </c>
      <c r="E734" s="22">
        <v>41798</v>
      </c>
      <c r="F734" t="s">
        <v>102</v>
      </c>
      <c r="G734" t="s">
        <v>75</v>
      </c>
      <c r="H734">
        <v>599593142</v>
      </c>
      <c r="I734">
        <v>1130205809</v>
      </c>
      <c r="J734">
        <v>52873</v>
      </c>
      <c r="K734">
        <v>13218.25</v>
      </c>
      <c r="L734">
        <v>5287.3</v>
      </c>
      <c r="M734">
        <v>71378.55</v>
      </c>
      <c r="N734">
        <v>0.37</v>
      </c>
    </row>
    <row r="735" spans="1:14" x14ac:dyDescent="0.25">
      <c r="A735">
        <v>4474</v>
      </c>
      <c r="B735" t="s">
        <v>830</v>
      </c>
      <c r="C735" t="s">
        <v>66</v>
      </c>
      <c r="D735" s="22">
        <v>31297</v>
      </c>
      <c r="E735" s="22">
        <v>42325</v>
      </c>
      <c r="F735" t="s">
        <v>102</v>
      </c>
      <c r="G735" t="s">
        <v>75</v>
      </c>
      <c r="H735">
        <v>564469513</v>
      </c>
      <c r="I735">
        <v>1499276782</v>
      </c>
      <c r="J735">
        <v>48520</v>
      </c>
      <c r="K735">
        <v>12130</v>
      </c>
      <c r="L735">
        <v>4852</v>
      </c>
      <c r="M735">
        <v>65502</v>
      </c>
      <c r="N735">
        <v>0.81</v>
      </c>
    </row>
    <row r="736" spans="1:14" x14ac:dyDescent="0.25">
      <c r="A736">
        <v>9717</v>
      </c>
      <c r="B736" t="s">
        <v>831</v>
      </c>
      <c r="C736" t="s">
        <v>66</v>
      </c>
      <c r="D736" s="22">
        <v>31936</v>
      </c>
      <c r="E736" s="22">
        <v>40392</v>
      </c>
      <c r="F736" t="s">
        <v>105</v>
      </c>
      <c r="G736" t="s">
        <v>935</v>
      </c>
      <c r="H736">
        <v>575849975</v>
      </c>
      <c r="I736">
        <v>1545904664</v>
      </c>
      <c r="J736">
        <v>4987</v>
      </c>
      <c r="K736">
        <v>1246.75</v>
      </c>
      <c r="L736">
        <v>498.70000000000005</v>
      </c>
      <c r="M736">
        <v>6732.45</v>
      </c>
      <c r="N736">
        <v>0.32</v>
      </c>
    </row>
    <row r="737" spans="1:14" x14ac:dyDescent="0.25">
      <c r="A737">
        <v>1031</v>
      </c>
      <c r="B737" t="s">
        <v>832</v>
      </c>
      <c r="C737" t="s">
        <v>66</v>
      </c>
      <c r="D737" s="22">
        <v>24721</v>
      </c>
      <c r="E737" s="22">
        <v>41116</v>
      </c>
      <c r="F737" t="s">
        <v>107</v>
      </c>
      <c r="G737" t="s">
        <v>935</v>
      </c>
      <c r="H737">
        <v>583610029</v>
      </c>
      <c r="I737">
        <v>1309027587</v>
      </c>
      <c r="J737">
        <v>65515</v>
      </c>
      <c r="K737">
        <v>16378.75</v>
      </c>
      <c r="L737">
        <v>6551.5</v>
      </c>
      <c r="M737">
        <v>88445.25</v>
      </c>
      <c r="N737">
        <v>0.59</v>
      </c>
    </row>
    <row r="738" spans="1:14" x14ac:dyDescent="0.25">
      <c r="A738">
        <v>2301</v>
      </c>
      <c r="B738" t="s">
        <v>833</v>
      </c>
      <c r="C738" t="s">
        <v>66</v>
      </c>
      <c r="D738" s="22">
        <v>22773</v>
      </c>
      <c r="E738" s="22">
        <v>41112</v>
      </c>
      <c r="F738" t="s">
        <v>107</v>
      </c>
      <c r="G738" t="s">
        <v>935</v>
      </c>
      <c r="H738">
        <v>556998839</v>
      </c>
      <c r="I738">
        <v>1588908286</v>
      </c>
      <c r="J738">
        <v>67621</v>
      </c>
      <c r="K738">
        <v>16905.25</v>
      </c>
      <c r="L738">
        <v>6762.1</v>
      </c>
      <c r="M738">
        <v>91288.35</v>
      </c>
      <c r="N738">
        <v>0.94</v>
      </c>
    </row>
    <row r="739" spans="1:14" x14ac:dyDescent="0.25">
      <c r="A739">
        <v>6174</v>
      </c>
      <c r="B739" t="s">
        <v>834</v>
      </c>
      <c r="C739" t="s">
        <v>66</v>
      </c>
      <c r="D739" s="22">
        <v>31614</v>
      </c>
      <c r="E739" s="22">
        <v>42755</v>
      </c>
      <c r="F739" t="s">
        <v>110</v>
      </c>
      <c r="G739" t="s">
        <v>935</v>
      </c>
      <c r="H739">
        <v>579968991</v>
      </c>
      <c r="I739">
        <v>1895101148</v>
      </c>
      <c r="J739">
        <v>45571</v>
      </c>
      <c r="K739">
        <v>11392.75</v>
      </c>
      <c r="L739">
        <v>4557.1000000000004</v>
      </c>
      <c r="M739">
        <v>61520.85</v>
      </c>
      <c r="N739">
        <v>0.59</v>
      </c>
    </row>
    <row r="740" spans="1:14" x14ac:dyDescent="0.25">
      <c r="A740">
        <v>9912</v>
      </c>
      <c r="B740" t="s">
        <v>835</v>
      </c>
      <c r="C740" t="s">
        <v>66</v>
      </c>
      <c r="D740" s="22">
        <v>31390</v>
      </c>
      <c r="E740" s="22">
        <v>43096</v>
      </c>
      <c r="F740" t="s">
        <v>112</v>
      </c>
      <c r="G740" t="s">
        <v>78</v>
      </c>
      <c r="H740">
        <v>591695210</v>
      </c>
      <c r="I740">
        <v>1356884916</v>
      </c>
      <c r="J740">
        <v>52085</v>
      </c>
      <c r="K740">
        <v>13021.25</v>
      </c>
      <c r="L740">
        <v>5208.5</v>
      </c>
      <c r="M740">
        <v>70314.75</v>
      </c>
      <c r="N740">
        <v>0.71</v>
      </c>
    </row>
    <row r="741" spans="1:14" x14ac:dyDescent="0.25">
      <c r="A741">
        <v>1482</v>
      </c>
      <c r="B741" t="s">
        <v>836</v>
      </c>
      <c r="C741" t="s">
        <v>66</v>
      </c>
      <c r="D741" s="22">
        <v>39201</v>
      </c>
      <c r="E741" s="22">
        <v>41361</v>
      </c>
      <c r="F741" t="s">
        <v>112</v>
      </c>
      <c r="G741" t="s">
        <v>935</v>
      </c>
      <c r="H741">
        <v>596151827</v>
      </c>
      <c r="I741">
        <v>1819231273</v>
      </c>
      <c r="J741">
        <v>50790</v>
      </c>
      <c r="K741">
        <v>12697.5</v>
      </c>
      <c r="L741">
        <v>5079</v>
      </c>
      <c r="M741">
        <v>68566.5</v>
      </c>
      <c r="N741">
        <v>0.4</v>
      </c>
    </row>
    <row r="742" spans="1:14" x14ac:dyDescent="0.25">
      <c r="A742">
        <v>5790</v>
      </c>
      <c r="B742" t="s">
        <v>837</v>
      </c>
      <c r="C742" t="s">
        <v>66</v>
      </c>
      <c r="D742" s="22">
        <v>27604</v>
      </c>
      <c r="E742" s="22">
        <v>43905</v>
      </c>
      <c r="F742" t="s">
        <v>115</v>
      </c>
      <c r="G742" t="s">
        <v>935</v>
      </c>
      <c r="H742">
        <v>574452980</v>
      </c>
      <c r="I742">
        <v>1832109981</v>
      </c>
      <c r="J742">
        <v>35565</v>
      </c>
      <c r="K742">
        <v>8891.25</v>
      </c>
      <c r="L742">
        <v>3556.5</v>
      </c>
      <c r="M742">
        <v>48012.75</v>
      </c>
      <c r="N742">
        <v>0.75</v>
      </c>
    </row>
    <row r="743" spans="1:14" x14ac:dyDescent="0.25">
      <c r="A743">
        <v>3892</v>
      </c>
      <c r="B743" t="s">
        <v>838</v>
      </c>
      <c r="C743" t="s">
        <v>66</v>
      </c>
      <c r="D743" s="22">
        <v>33550</v>
      </c>
      <c r="E743" s="22">
        <v>42086</v>
      </c>
      <c r="F743" t="s">
        <v>117</v>
      </c>
      <c r="G743" t="s">
        <v>935</v>
      </c>
      <c r="H743">
        <v>558345211</v>
      </c>
      <c r="I743">
        <v>1522311141</v>
      </c>
      <c r="J743">
        <v>35818</v>
      </c>
      <c r="K743">
        <v>8954.5</v>
      </c>
      <c r="L743">
        <v>3581.8</v>
      </c>
      <c r="M743">
        <v>48354.3</v>
      </c>
      <c r="N743">
        <v>0.25</v>
      </c>
    </row>
    <row r="744" spans="1:14" x14ac:dyDescent="0.25">
      <c r="A744">
        <v>1309</v>
      </c>
      <c r="B744" t="s">
        <v>839</v>
      </c>
      <c r="C744" t="s">
        <v>66</v>
      </c>
      <c r="D744" s="22">
        <v>23929</v>
      </c>
      <c r="E744" s="22">
        <v>42989</v>
      </c>
      <c r="F744" t="s">
        <v>119</v>
      </c>
      <c r="G744" t="s">
        <v>75</v>
      </c>
      <c r="H744">
        <v>579950662</v>
      </c>
      <c r="I744">
        <v>1803314116</v>
      </c>
      <c r="J744">
        <v>35958</v>
      </c>
      <c r="K744">
        <v>8989.5</v>
      </c>
      <c r="L744">
        <v>3595.8</v>
      </c>
      <c r="M744">
        <v>48543.3</v>
      </c>
      <c r="N744">
        <v>0.39</v>
      </c>
    </row>
    <row r="745" spans="1:14" x14ac:dyDescent="0.25">
      <c r="A745">
        <v>6632</v>
      </c>
      <c r="B745" t="s">
        <v>840</v>
      </c>
      <c r="C745" t="s">
        <v>66</v>
      </c>
      <c r="D745" s="22">
        <v>35651</v>
      </c>
      <c r="E745" s="22">
        <v>40742</v>
      </c>
      <c r="F745" t="s">
        <v>121</v>
      </c>
      <c r="G745" t="s">
        <v>935</v>
      </c>
      <c r="H745">
        <v>570063341</v>
      </c>
      <c r="I745">
        <v>1811519476</v>
      </c>
      <c r="J745">
        <v>17796</v>
      </c>
      <c r="K745">
        <v>4449</v>
      </c>
      <c r="L745">
        <v>1779.6000000000001</v>
      </c>
      <c r="M745">
        <v>24024.6</v>
      </c>
      <c r="N745">
        <v>0.89</v>
      </c>
    </row>
    <row r="746" spans="1:14" x14ac:dyDescent="0.25">
      <c r="A746">
        <v>2273</v>
      </c>
      <c r="B746" t="s">
        <v>841</v>
      </c>
      <c r="C746" t="s">
        <v>66</v>
      </c>
      <c r="D746" s="22">
        <v>23094</v>
      </c>
      <c r="E746" s="22">
        <v>41034</v>
      </c>
      <c r="F746" t="s">
        <v>123</v>
      </c>
      <c r="G746" t="s">
        <v>75</v>
      </c>
      <c r="H746">
        <v>573588728</v>
      </c>
      <c r="I746">
        <v>1699750771</v>
      </c>
      <c r="J746">
        <v>51850</v>
      </c>
      <c r="K746">
        <v>12962.5</v>
      </c>
      <c r="L746">
        <v>5185</v>
      </c>
      <c r="M746">
        <v>69997.5</v>
      </c>
      <c r="N746">
        <v>0.62</v>
      </c>
    </row>
    <row r="747" spans="1:14" x14ac:dyDescent="0.25">
      <c r="A747">
        <v>9684</v>
      </c>
      <c r="B747" t="s">
        <v>842</v>
      </c>
      <c r="C747" t="s">
        <v>66</v>
      </c>
      <c r="D747" s="22">
        <v>31403</v>
      </c>
      <c r="E747" s="22">
        <v>41039</v>
      </c>
      <c r="F747" t="s">
        <v>125</v>
      </c>
      <c r="G747" t="s">
        <v>78</v>
      </c>
      <c r="H747">
        <v>586718892</v>
      </c>
      <c r="I747">
        <v>1972918964</v>
      </c>
      <c r="J747">
        <v>64538</v>
      </c>
      <c r="K747">
        <v>16134.5</v>
      </c>
      <c r="L747">
        <v>6453.8</v>
      </c>
      <c r="M747">
        <v>87126.3</v>
      </c>
      <c r="N747">
        <v>0.48</v>
      </c>
    </row>
    <row r="748" spans="1:14" x14ac:dyDescent="0.25">
      <c r="A748">
        <v>2804</v>
      </c>
      <c r="B748" t="s">
        <v>843</v>
      </c>
      <c r="C748" t="s">
        <v>66</v>
      </c>
      <c r="D748" s="22">
        <v>26119</v>
      </c>
      <c r="E748" s="22">
        <v>41196</v>
      </c>
      <c r="F748" t="s">
        <v>127</v>
      </c>
      <c r="G748" t="s">
        <v>90</v>
      </c>
      <c r="H748">
        <v>585055499</v>
      </c>
      <c r="I748">
        <v>1913403727</v>
      </c>
      <c r="J748">
        <v>32405</v>
      </c>
      <c r="K748">
        <v>8101.25</v>
      </c>
      <c r="L748">
        <v>3240.5</v>
      </c>
      <c r="M748">
        <v>43746.75</v>
      </c>
      <c r="N748">
        <v>0.95</v>
      </c>
    </row>
    <row r="749" spans="1:14" x14ac:dyDescent="0.25">
      <c r="A749">
        <v>3269</v>
      </c>
      <c r="B749" t="s">
        <v>844</v>
      </c>
      <c r="C749" t="s">
        <v>66</v>
      </c>
      <c r="D749" s="22">
        <v>24124</v>
      </c>
      <c r="E749" s="22">
        <v>42141</v>
      </c>
      <c r="F749" t="s">
        <v>67</v>
      </c>
      <c r="G749" t="s">
        <v>75</v>
      </c>
      <c r="H749">
        <v>557038783</v>
      </c>
      <c r="I749">
        <v>1664132455</v>
      </c>
      <c r="J749">
        <v>23040</v>
      </c>
      <c r="K749">
        <v>5760</v>
      </c>
      <c r="L749">
        <v>2304</v>
      </c>
      <c r="M749">
        <v>31104</v>
      </c>
      <c r="N749">
        <v>0.39</v>
      </c>
    </row>
    <row r="750" spans="1:14" x14ac:dyDescent="0.25">
      <c r="A750">
        <v>2006</v>
      </c>
      <c r="B750" t="s">
        <v>845</v>
      </c>
      <c r="C750" t="s">
        <v>66</v>
      </c>
      <c r="D750" s="22">
        <v>36309</v>
      </c>
      <c r="E750" s="22">
        <v>42541</v>
      </c>
      <c r="F750" t="s">
        <v>70</v>
      </c>
      <c r="G750" t="s">
        <v>78</v>
      </c>
      <c r="H750">
        <v>559510173</v>
      </c>
      <c r="I750">
        <v>1145764833</v>
      </c>
      <c r="J750">
        <v>49732</v>
      </c>
      <c r="K750">
        <v>12433</v>
      </c>
      <c r="L750">
        <v>4973.2000000000007</v>
      </c>
      <c r="M750">
        <v>67138.2</v>
      </c>
      <c r="N750">
        <v>0.71</v>
      </c>
    </row>
    <row r="751" spans="1:14" x14ac:dyDescent="0.25">
      <c r="A751">
        <v>7091</v>
      </c>
      <c r="B751" t="s">
        <v>846</v>
      </c>
      <c r="C751" t="s">
        <v>66</v>
      </c>
      <c r="D751" s="22">
        <v>31739</v>
      </c>
      <c r="E751" s="22">
        <v>41796</v>
      </c>
      <c r="F751" t="s">
        <v>73</v>
      </c>
      <c r="G751" t="s">
        <v>935</v>
      </c>
      <c r="H751">
        <v>588902579</v>
      </c>
      <c r="I751">
        <v>1444247818</v>
      </c>
      <c r="J751">
        <v>60948</v>
      </c>
      <c r="K751">
        <v>15237</v>
      </c>
      <c r="L751">
        <v>6094.8</v>
      </c>
      <c r="M751">
        <v>82279.8</v>
      </c>
      <c r="N751">
        <v>0.47</v>
      </c>
    </row>
    <row r="752" spans="1:14" x14ac:dyDescent="0.25">
      <c r="A752">
        <v>6398</v>
      </c>
      <c r="B752" t="s">
        <v>847</v>
      </c>
      <c r="C752" t="s">
        <v>66</v>
      </c>
      <c r="D752" s="22">
        <v>28610</v>
      </c>
      <c r="E752" s="22">
        <v>42458</v>
      </c>
      <c r="F752" t="s">
        <v>73</v>
      </c>
      <c r="G752" t="s">
        <v>81</v>
      </c>
      <c r="H752">
        <v>573261832</v>
      </c>
      <c r="I752">
        <v>1071787668</v>
      </c>
      <c r="J752">
        <v>39130</v>
      </c>
      <c r="K752">
        <v>9782.5</v>
      </c>
      <c r="L752">
        <v>3913</v>
      </c>
      <c r="M752">
        <v>52825.5</v>
      </c>
      <c r="N752">
        <v>0.88</v>
      </c>
    </row>
    <row r="753" spans="1:14" x14ac:dyDescent="0.25">
      <c r="A753">
        <v>3988</v>
      </c>
      <c r="B753" t="s">
        <v>848</v>
      </c>
      <c r="C753" t="s">
        <v>66</v>
      </c>
      <c r="D753" s="22">
        <v>25761</v>
      </c>
      <c r="E753" s="22">
        <v>44166</v>
      </c>
      <c r="F753" t="s">
        <v>77</v>
      </c>
      <c r="G753" t="s">
        <v>75</v>
      </c>
      <c r="H753">
        <v>594168358</v>
      </c>
      <c r="I753">
        <v>1437516067</v>
      </c>
      <c r="J753">
        <v>7282</v>
      </c>
      <c r="K753">
        <v>1820.5</v>
      </c>
      <c r="L753">
        <v>728.2</v>
      </c>
      <c r="M753">
        <v>9830.7000000000007</v>
      </c>
      <c r="N753">
        <v>0.55000000000000004</v>
      </c>
    </row>
    <row r="754" spans="1:14" x14ac:dyDescent="0.25">
      <c r="A754">
        <v>9535</v>
      </c>
      <c r="B754" t="s">
        <v>849</v>
      </c>
      <c r="C754" t="s">
        <v>66</v>
      </c>
      <c r="D754" s="22">
        <v>30597</v>
      </c>
      <c r="E754" s="22">
        <v>43548</v>
      </c>
      <c r="F754" t="s">
        <v>80</v>
      </c>
      <c r="G754" t="s">
        <v>90</v>
      </c>
      <c r="H754">
        <v>580852812</v>
      </c>
      <c r="I754">
        <v>1671351035</v>
      </c>
      <c r="J754">
        <v>44567</v>
      </c>
      <c r="K754">
        <v>11141.75</v>
      </c>
      <c r="L754">
        <v>4456.7</v>
      </c>
      <c r="M754">
        <v>60165.45</v>
      </c>
      <c r="N754">
        <v>0.31</v>
      </c>
    </row>
    <row r="755" spans="1:14" x14ac:dyDescent="0.25">
      <c r="A755">
        <v>6109</v>
      </c>
      <c r="B755" t="s">
        <v>850</v>
      </c>
      <c r="C755" t="s">
        <v>66</v>
      </c>
      <c r="D755" s="22">
        <v>25407</v>
      </c>
      <c r="E755" s="22">
        <v>42844</v>
      </c>
      <c r="F755" t="s">
        <v>83</v>
      </c>
      <c r="G755" t="s">
        <v>935</v>
      </c>
      <c r="H755">
        <v>573871468</v>
      </c>
      <c r="I755">
        <v>1589845736</v>
      </c>
      <c r="J755">
        <v>9926</v>
      </c>
      <c r="K755">
        <v>2481.5</v>
      </c>
      <c r="L755">
        <v>992.6</v>
      </c>
      <c r="M755">
        <v>13400.1</v>
      </c>
      <c r="N755">
        <v>0.55000000000000004</v>
      </c>
    </row>
    <row r="756" spans="1:14" x14ac:dyDescent="0.25">
      <c r="A756">
        <v>1171</v>
      </c>
      <c r="B756" t="s">
        <v>851</v>
      </c>
      <c r="C756" t="s">
        <v>66</v>
      </c>
      <c r="D756" s="22">
        <v>36982</v>
      </c>
      <c r="E756" s="22">
        <v>43729</v>
      </c>
      <c r="F756" t="s">
        <v>85</v>
      </c>
      <c r="G756" t="s">
        <v>75</v>
      </c>
      <c r="H756">
        <v>581991453</v>
      </c>
      <c r="I756">
        <v>1630683059</v>
      </c>
      <c r="J756">
        <v>51045</v>
      </c>
      <c r="K756">
        <v>12761.25</v>
      </c>
      <c r="L756">
        <v>5104.5</v>
      </c>
      <c r="M756">
        <v>68910.75</v>
      </c>
      <c r="N756">
        <v>0.93</v>
      </c>
    </row>
    <row r="757" spans="1:14" x14ac:dyDescent="0.25">
      <c r="A757">
        <v>9201</v>
      </c>
      <c r="B757" t="s">
        <v>852</v>
      </c>
      <c r="C757" t="s">
        <v>66</v>
      </c>
      <c r="D757" s="22">
        <v>32190</v>
      </c>
      <c r="E757" s="22">
        <v>41044</v>
      </c>
      <c r="F757" t="s">
        <v>87</v>
      </c>
      <c r="G757" t="s">
        <v>75</v>
      </c>
      <c r="H757">
        <v>590756431</v>
      </c>
      <c r="I757">
        <v>1658767090</v>
      </c>
      <c r="J757">
        <v>57638</v>
      </c>
      <c r="K757">
        <v>14409.5</v>
      </c>
      <c r="L757">
        <v>5763.8</v>
      </c>
      <c r="M757">
        <v>77811.3</v>
      </c>
      <c r="N757">
        <v>0.99</v>
      </c>
    </row>
    <row r="758" spans="1:14" x14ac:dyDescent="0.25">
      <c r="A758">
        <v>5140</v>
      </c>
      <c r="B758" t="s">
        <v>853</v>
      </c>
      <c r="C758" t="s">
        <v>69</v>
      </c>
      <c r="D758" s="22">
        <v>35298</v>
      </c>
      <c r="E758" s="22">
        <v>41355</v>
      </c>
      <c r="F758" t="s">
        <v>89</v>
      </c>
      <c r="G758" t="s">
        <v>90</v>
      </c>
      <c r="H758">
        <v>573394645</v>
      </c>
      <c r="I758">
        <v>1674632416</v>
      </c>
      <c r="J758">
        <v>52827</v>
      </c>
      <c r="K758">
        <v>13206.75</v>
      </c>
      <c r="L758">
        <v>5282.7000000000007</v>
      </c>
      <c r="M758">
        <v>71316.45</v>
      </c>
      <c r="N758">
        <v>0.31</v>
      </c>
    </row>
    <row r="759" spans="1:14" x14ac:dyDescent="0.25">
      <c r="A759">
        <v>8266</v>
      </c>
      <c r="B759" t="s">
        <v>854</v>
      </c>
      <c r="C759" t="s">
        <v>66</v>
      </c>
      <c r="D759" s="22">
        <v>31602</v>
      </c>
      <c r="E759" s="22">
        <v>40873</v>
      </c>
      <c r="F759" t="s">
        <v>92</v>
      </c>
      <c r="G759" t="s">
        <v>935</v>
      </c>
      <c r="H759">
        <v>573192314</v>
      </c>
      <c r="I759">
        <v>1610631297</v>
      </c>
      <c r="J759">
        <v>40781</v>
      </c>
      <c r="K759">
        <v>10195.25</v>
      </c>
      <c r="L759">
        <v>4078.1000000000004</v>
      </c>
      <c r="M759">
        <v>55054.35</v>
      </c>
      <c r="N759">
        <v>0.94</v>
      </c>
    </row>
    <row r="760" spans="1:14" x14ac:dyDescent="0.25">
      <c r="A760">
        <v>9499</v>
      </c>
      <c r="B760" t="s">
        <v>855</v>
      </c>
      <c r="C760" t="s">
        <v>66</v>
      </c>
      <c r="D760" s="22">
        <v>36764</v>
      </c>
      <c r="E760" s="22">
        <v>44177</v>
      </c>
      <c r="F760" t="s">
        <v>94</v>
      </c>
      <c r="G760" t="s">
        <v>935</v>
      </c>
      <c r="H760">
        <v>599611099</v>
      </c>
      <c r="I760">
        <v>1143490532</v>
      </c>
      <c r="J760">
        <v>1567</v>
      </c>
      <c r="K760">
        <v>391.75</v>
      </c>
      <c r="L760">
        <v>156.70000000000002</v>
      </c>
      <c r="M760">
        <v>2115.4499999999998</v>
      </c>
      <c r="N760">
        <v>0.83</v>
      </c>
    </row>
    <row r="761" spans="1:14" x14ac:dyDescent="0.25">
      <c r="A761">
        <v>3045</v>
      </c>
      <c r="B761" t="s">
        <v>856</v>
      </c>
      <c r="C761" t="s">
        <v>66</v>
      </c>
      <c r="D761" s="22">
        <v>32517</v>
      </c>
      <c r="E761" s="22">
        <v>40589</v>
      </c>
      <c r="F761" t="s">
        <v>94</v>
      </c>
      <c r="G761" t="s">
        <v>935</v>
      </c>
      <c r="H761">
        <v>555995842</v>
      </c>
      <c r="I761">
        <v>1080196891</v>
      </c>
      <c r="J761">
        <v>43987</v>
      </c>
      <c r="K761">
        <v>10996.75</v>
      </c>
      <c r="L761">
        <v>4398.7</v>
      </c>
      <c r="M761">
        <v>59382.45</v>
      </c>
      <c r="N761">
        <v>0.41</v>
      </c>
    </row>
    <row r="762" spans="1:14" x14ac:dyDescent="0.25">
      <c r="A762">
        <v>2573</v>
      </c>
      <c r="B762" t="s">
        <v>857</v>
      </c>
      <c r="C762" t="s">
        <v>69</v>
      </c>
      <c r="D762" s="22">
        <v>32773</v>
      </c>
      <c r="E762" s="22">
        <v>40764</v>
      </c>
      <c r="F762" t="s">
        <v>97</v>
      </c>
      <c r="G762" t="s">
        <v>90</v>
      </c>
      <c r="H762">
        <v>572164457</v>
      </c>
      <c r="I762">
        <v>1280056602</v>
      </c>
      <c r="J762">
        <v>61844</v>
      </c>
      <c r="K762">
        <v>15461</v>
      </c>
      <c r="L762">
        <v>6184.4000000000005</v>
      </c>
      <c r="M762">
        <v>83489.399999999994</v>
      </c>
      <c r="N762">
        <v>0.59</v>
      </c>
    </row>
    <row r="763" spans="1:14" x14ac:dyDescent="0.25">
      <c r="A763">
        <v>2258</v>
      </c>
      <c r="B763" t="s">
        <v>858</v>
      </c>
      <c r="C763" t="s">
        <v>66</v>
      </c>
      <c r="D763" s="22">
        <v>37860</v>
      </c>
      <c r="E763" s="22">
        <v>42069</v>
      </c>
      <c r="F763" t="s">
        <v>97</v>
      </c>
      <c r="G763" t="s">
        <v>935</v>
      </c>
      <c r="H763">
        <v>556078943</v>
      </c>
      <c r="I763">
        <v>1936885360</v>
      </c>
      <c r="J763">
        <v>27936</v>
      </c>
      <c r="K763">
        <v>6984</v>
      </c>
      <c r="L763">
        <v>2793.6000000000004</v>
      </c>
      <c r="M763">
        <v>37713.599999999999</v>
      </c>
      <c r="N763">
        <v>1</v>
      </c>
    </row>
    <row r="764" spans="1:14" x14ac:dyDescent="0.25">
      <c r="A764">
        <v>4454</v>
      </c>
      <c r="B764" t="s">
        <v>859</v>
      </c>
      <c r="C764" t="s">
        <v>66</v>
      </c>
      <c r="D764" s="22">
        <v>36565</v>
      </c>
      <c r="E764" s="22">
        <v>40435</v>
      </c>
      <c r="F764" t="s">
        <v>100</v>
      </c>
      <c r="G764" t="s">
        <v>81</v>
      </c>
      <c r="H764">
        <v>594175668</v>
      </c>
      <c r="I764">
        <v>1510445751</v>
      </c>
      <c r="J764">
        <v>30703</v>
      </c>
      <c r="K764">
        <v>7675.75</v>
      </c>
      <c r="L764">
        <v>3070.3</v>
      </c>
      <c r="M764">
        <v>41449.050000000003</v>
      </c>
      <c r="N764">
        <v>0.4</v>
      </c>
    </row>
    <row r="765" spans="1:14" x14ac:dyDescent="0.25">
      <c r="A765">
        <v>8079</v>
      </c>
      <c r="B765" t="s">
        <v>860</v>
      </c>
      <c r="C765" t="s">
        <v>66</v>
      </c>
      <c r="D765" s="22">
        <v>23166</v>
      </c>
      <c r="E765" s="22">
        <v>40347</v>
      </c>
      <c r="F765" t="s">
        <v>102</v>
      </c>
      <c r="G765" t="s">
        <v>935</v>
      </c>
      <c r="H765">
        <v>560755880</v>
      </c>
      <c r="I765">
        <v>1552645053</v>
      </c>
      <c r="J765">
        <v>54879</v>
      </c>
      <c r="K765">
        <v>13719.75</v>
      </c>
      <c r="L765">
        <v>5487.9000000000005</v>
      </c>
      <c r="M765">
        <v>74086.649999999994</v>
      </c>
      <c r="N765">
        <v>0.45</v>
      </c>
    </row>
    <row r="766" spans="1:14" x14ac:dyDescent="0.25">
      <c r="A766">
        <v>5817</v>
      </c>
      <c r="B766" t="s">
        <v>861</v>
      </c>
      <c r="C766" t="s">
        <v>66</v>
      </c>
      <c r="D766" s="22">
        <v>24983</v>
      </c>
      <c r="E766" s="22">
        <v>40306</v>
      </c>
      <c r="F766" t="s">
        <v>102</v>
      </c>
      <c r="G766" t="s">
        <v>78</v>
      </c>
      <c r="H766">
        <v>574493688</v>
      </c>
      <c r="I766">
        <v>1278616474</v>
      </c>
      <c r="J766">
        <v>15210</v>
      </c>
      <c r="K766">
        <v>3802.5</v>
      </c>
      <c r="L766">
        <v>1521</v>
      </c>
      <c r="M766">
        <v>20533.5</v>
      </c>
      <c r="N766">
        <v>0.8</v>
      </c>
    </row>
    <row r="767" spans="1:14" x14ac:dyDescent="0.25">
      <c r="A767">
        <v>1757</v>
      </c>
      <c r="B767" t="s">
        <v>862</v>
      </c>
      <c r="C767" t="s">
        <v>66</v>
      </c>
      <c r="D767" s="22">
        <v>33814</v>
      </c>
      <c r="E767" s="22">
        <v>43704</v>
      </c>
      <c r="F767" t="s">
        <v>105</v>
      </c>
      <c r="G767" t="s">
        <v>935</v>
      </c>
      <c r="H767">
        <v>558184063</v>
      </c>
      <c r="I767">
        <v>1837791530</v>
      </c>
      <c r="J767">
        <v>7170</v>
      </c>
      <c r="K767">
        <v>1792.5</v>
      </c>
      <c r="L767">
        <v>717</v>
      </c>
      <c r="M767">
        <v>9679.5</v>
      </c>
      <c r="N767">
        <v>0.42</v>
      </c>
    </row>
    <row r="768" spans="1:14" x14ac:dyDescent="0.25">
      <c r="A768">
        <v>3702</v>
      </c>
      <c r="B768" t="s">
        <v>863</v>
      </c>
      <c r="C768" t="s">
        <v>66</v>
      </c>
      <c r="D768" s="22">
        <v>37672</v>
      </c>
      <c r="E768" s="22">
        <v>42413</v>
      </c>
      <c r="F768" t="s">
        <v>107</v>
      </c>
      <c r="G768" t="s">
        <v>90</v>
      </c>
      <c r="H768">
        <v>569145177</v>
      </c>
      <c r="I768">
        <v>1724362525</v>
      </c>
      <c r="J768">
        <v>65206</v>
      </c>
      <c r="K768">
        <v>16301.5</v>
      </c>
      <c r="L768">
        <v>6520.6</v>
      </c>
      <c r="M768">
        <v>88028.1</v>
      </c>
      <c r="N768">
        <v>0.49</v>
      </c>
    </row>
    <row r="769" spans="1:14" x14ac:dyDescent="0.25">
      <c r="A769">
        <v>3527</v>
      </c>
      <c r="B769" t="s">
        <v>864</v>
      </c>
      <c r="C769" t="s">
        <v>69</v>
      </c>
      <c r="D769" s="22">
        <v>38972</v>
      </c>
      <c r="E769" s="22">
        <v>42850</v>
      </c>
      <c r="F769" t="s">
        <v>107</v>
      </c>
      <c r="G769" t="s">
        <v>78</v>
      </c>
      <c r="H769">
        <v>574902554</v>
      </c>
      <c r="I769">
        <v>1209381118</v>
      </c>
      <c r="J769">
        <v>18696</v>
      </c>
      <c r="K769">
        <v>4674</v>
      </c>
      <c r="L769">
        <v>1869.6000000000001</v>
      </c>
      <c r="M769">
        <v>25239.599999999999</v>
      </c>
      <c r="N769">
        <v>0.67</v>
      </c>
    </row>
    <row r="770" spans="1:14" x14ac:dyDescent="0.25">
      <c r="A770">
        <v>5776</v>
      </c>
      <c r="B770" t="s">
        <v>865</v>
      </c>
      <c r="C770" t="s">
        <v>69</v>
      </c>
      <c r="D770" s="22">
        <v>25975</v>
      </c>
      <c r="E770" s="22">
        <v>40473</v>
      </c>
      <c r="F770" t="s">
        <v>110</v>
      </c>
      <c r="G770" t="s">
        <v>935</v>
      </c>
      <c r="H770">
        <v>565845600</v>
      </c>
      <c r="I770">
        <v>1520556293</v>
      </c>
      <c r="J770">
        <v>1790</v>
      </c>
      <c r="K770">
        <v>447.5</v>
      </c>
      <c r="L770">
        <v>179</v>
      </c>
      <c r="M770">
        <v>2416.5</v>
      </c>
      <c r="N770">
        <v>0.59</v>
      </c>
    </row>
    <row r="771" spans="1:14" x14ac:dyDescent="0.25">
      <c r="A771">
        <v>8270</v>
      </c>
      <c r="B771" t="s">
        <v>866</v>
      </c>
      <c r="C771" t="s">
        <v>66</v>
      </c>
      <c r="D771" s="22">
        <v>35983</v>
      </c>
      <c r="E771" s="22">
        <v>40269</v>
      </c>
      <c r="F771" t="s">
        <v>112</v>
      </c>
      <c r="G771" t="s">
        <v>935</v>
      </c>
      <c r="H771">
        <v>575884985</v>
      </c>
      <c r="I771">
        <v>1819048690</v>
      </c>
      <c r="J771">
        <v>3151</v>
      </c>
      <c r="K771">
        <v>787.75</v>
      </c>
      <c r="L771">
        <v>315.10000000000002</v>
      </c>
      <c r="M771">
        <v>4253.8500000000004</v>
      </c>
      <c r="N771">
        <v>0.42</v>
      </c>
    </row>
    <row r="772" spans="1:14" x14ac:dyDescent="0.25">
      <c r="A772">
        <v>3835</v>
      </c>
      <c r="B772" t="s">
        <v>867</v>
      </c>
      <c r="C772" t="s">
        <v>66</v>
      </c>
      <c r="D772" s="22">
        <v>37748</v>
      </c>
      <c r="E772" s="22">
        <v>40681</v>
      </c>
      <c r="F772" t="s">
        <v>112</v>
      </c>
      <c r="G772" t="s">
        <v>78</v>
      </c>
      <c r="H772">
        <v>573352162</v>
      </c>
      <c r="I772">
        <v>1654407396</v>
      </c>
      <c r="J772">
        <v>59733</v>
      </c>
      <c r="K772">
        <v>14933.25</v>
      </c>
      <c r="L772">
        <v>5973.3</v>
      </c>
      <c r="M772">
        <v>80639.55</v>
      </c>
      <c r="N772">
        <v>0.63</v>
      </c>
    </row>
    <row r="773" spans="1:14" x14ac:dyDescent="0.25">
      <c r="A773">
        <v>7888</v>
      </c>
      <c r="B773" t="s">
        <v>868</v>
      </c>
      <c r="C773" t="s">
        <v>69</v>
      </c>
      <c r="D773" s="22">
        <v>33155</v>
      </c>
      <c r="E773" s="22">
        <v>43297</v>
      </c>
      <c r="F773" t="s">
        <v>115</v>
      </c>
      <c r="G773" t="s">
        <v>75</v>
      </c>
      <c r="H773">
        <v>584422166</v>
      </c>
      <c r="I773">
        <v>1774702835</v>
      </c>
      <c r="J773">
        <v>63411</v>
      </c>
      <c r="K773">
        <v>15852.75</v>
      </c>
      <c r="L773">
        <v>6341.1</v>
      </c>
      <c r="M773">
        <v>85604.85</v>
      </c>
      <c r="N773">
        <v>0.7</v>
      </c>
    </row>
    <row r="774" spans="1:14" x14ac:dyDescent="0.25">
      <c r="A774">
        <v>5860</v>
      </c>
      <c r="B774" t="s">
        <v>869</v>
      </c>
      <c r="C774" t="s">
        <v>66</v>
      </c>
      <c r="D774" s="22">
        <v>27778</v>
      </c>
      <c r="E774" s="22">
        <v>42645</v>
      </c>
      <c r="F774" t="s">
        <v>117</v>
      </c>
      <c r="G774" t="s">
        <v>935</v>
      </c>
      <c r="H774">
        <v>581851764</v>
      </c>
      <c r="I774">
        <v>1553826363</v>
      </c>
      <c r="J774">
        <v>53313</v>
      </c>
      <c r="K774">
        <v>13328.25</v>
      </c>
      <c r="L774">
        <v>5331.3</v>
      </c>
      <c r="M774">
        <v>71972.55</v>
      </c>
      <c r="N774">
        <v>0.38</v>
      </c>
    </row>
    <row r="775" spans="1:14" x14ac:dyDescent="0.25">
      <c r="A775">
        <v>7694</v>
      </c>
      <c r="B775" t="s">
        <v>870</v>
      </c>
      <c r="C775" t="s">
        <v>69</v>
      </c>
      <c r="D775" s="22">
        <v>39772</v>
      </c>
      <c r="E775" s="22">
        <v>43198</v>
      </c>
      <c r="F775" t="s">
        <v>119</v>
      </c>
      <c r="G775" t="s">
        <v>90</v>
      </c>
      <c r="H775">
        <v>564227628</v>
      </c>
      <c r="I775">
        <v>1497612840</v>
      </c>
      <c r="J775">
        <v>8480</v>
      </c>
      <c r="K775">
        <v>2120</v>
      </c>
      <c r="L775">
        <v>848</v>
      </c>
      <c r="M775">
        <v>11448</v>
      </c>
      <c r="N775">
        <v>0.57999999999999996</v>
      </c>
    </row>
    <row r="776" spans="1:14" x14ac:dyDescent="0.25">
      <c r="A776">
        <v>9338</v>
      </c>
      <c r="B776" t="s">
        <v>871</v>
      </c>
      <c r="C776" t="s">
        <v>69</v>
      </c>
      <c r="D776" s="22">
        <v>35058</v>
      </c>
      <c r="E776" s="22">
        <v>42916</v>
      </c>
      <c r="F776" t="s">
        <v>121</v>
      </c>
      <c r="G776" t="s">
        <v>935</v>
      </c>
      <c r="H776">
        <v>592834423</v>
      </c>
      <c r="I776">
        <v>1524186114</v>
      </c>
      <c r="J776">
        <v>53816</v>
      </c>
      <c r="K776">
        <v>13454</v>
      </c>
      <c r="L776">
        <v>5381.6</v>
      </c>
      <c r="M776">
        <v>72651.600000000006</v>
      </c>
      <c r="N776">
        <v>0.76</v>
      </c>
    </row>
    <row r="777" spans="1:14" x14ac:dyDescent="0.25">
      <c r="A777">
        <v>6485</v>
      </c>
      <c r="B777" t="s">
        <v>872</v>
      </c>
      <c r="C777" t="s">
        <v>69</v>
      </c>
      <c r="D777" s="22">
        <v>40694</v>
      </c>
      <c r="E777" s="22">
        <v>44204</v>
      </c>
      <c r="F777" t="s">
        <v>123</v>
      </c>
      <c r="G777" t="s">
        <v>78</v>
      </c>
      <c r="H777">
        <v>574245977</v>
      </c>
      <c r="I777">
        <v>1740362597</v>
      </c>
      <c r="J777">
        <v>40827</v>
      </c>
      <c r="K777">
        <v>10206.75</v>
      </c>
      <c r="L777">
        <v>4082.7000000000003</v>
      </c>
      <c r="M777">
        <v>55116.45</v>
      </c>
      <c r="N777">
        <v>0.97</v>
      </c>
    </row>
    <row r="778" spans="1:14" x14ac:dyDescent="0.25">
      <c r="A778">
        <v>2914</v>
      </c>
      <c r="B778" t="s">
        <v>873</v>
      </c>
      <c r="C778" t="s">
        <v>66</v>
      </c>
      <c r="D778" s="22">
        <v>36744</v>
      </c>
      <c r="E778" s="22">
        <v>42163</v>
      </c>
      <c r="F778" t="s">
        <v>125</v>
      </c>
      <c r="G778" t="s">
        <v>75</v>
      </c>
      <c r="H778">
        <v>571812681</v>
      </c>
      <c r="I778">
        <v>1691336523</v>
      </c>
      <c r="J778">
        <v>35696</v>
      </c>
      <c r="K778">
        <v>8924</v>
      </c>
      <c r="L778">
        <v>3569.6000000000004</v>
      </c>
      <c r="M778">
        <v>48189.599999999999</v>
      </c>
      <c r="N778">
        <v>0.32</v>
      </c>
    </row>
    <row r="779" spans="1:14" x14ac:dyDescent="0.25">
      <c r="A779">
        <v>3856</v>
      </c>
      <c r="B779" t="s">
        <v>874</v>
      </c>
      <c r="C779" t="s">
        <v>66</v>
      </c>
      <c r="D779" s="22">
        <v>27691</v>
      </c>
      <c r="E779" s="22">
        <v>40300</v>
      </c>
      <c r="F779" t="s">
        <v>127</v>
      </c>
      <c r="G779" t="s">
        <v>935</v>
      </c>
      <c r="H779">
        <v>567058293</v>
      </c>
      <c r="I779">
        <v>1510163586</v>
      </c>
      <c r="J779">
        <v>3821</v>
      </c>
      <c r="K779">
        <v>955.25</v>
      </c>
      <c r="L779">
        <v>382.1</v>
      </c>
      <c r="M779">
        <v>5158.3500000000004</v>
      </c>
      <c r="N779">
        <v>0.51</v>
      </c>
    </row>
    <row r="780" spans="1:14" x14ac:dyDescent="0.25">
      <c r="A780">
        <v>9514</v>
      </c>
      <c r="B780" t="s">
        <v>875</v>
      </c>
      <c r="C780" t="s">
        <v>66</v>
      </c>
      <c r="D780" s="22">
        <v>28551</v>
      </c>
      <c r="E780" s="22">
        <v>40461</v>
      </c>
      <c r="F780" t="s">
        <v>67</v>
      </c>
      <c r="G780" t="s">
        <v>935</v>
      </c>
      <c r="H780">
        <v>558512961</v>
      </c>
      <c r="I780">
        <v>1963941307</v>
      </c>
      <c r="J780">
        <v>61049</v>
      </c>
      <c r="K780">
        <v>15262.25</v>
      </c>
      <c r="L780">
        <v>6104.9000000000005</v>
      </c>
      <c r="M780">
        <v>82416.149999999994</v>
      </c>
      <c r="N780">
        <v>0.62</v>
      </c>
    </row>
    <row r="781" spans="1:14" x14ac:dyDescent="0.25">
      <c r="A781">
        <v>3486</v>
      </c>
      <c r="B781" t="s">
        <v>876</v>
      </c>
      <c r="C781" t="s">
        <v>66</v>
      </c>
      <c r="D781" s="22">
        <v>23260</v>
      </c>
      <c r="E781" s="22">
        <v>41209</v>
      </c>
      <c r="F781" t="s">
        <v>70</v>
      </c>
      <c r="G781" t="s">
        <v>75</v>
      </c>
      <c r="H781">
        <v>586724577</v>
      </c>
      <c r="I781">
        <v>1293455767</v>
      </c>
      <c r="J781">
        <v>63574</v>
      </c>
      <c r="K781">
        <v>15893.5</v>
      </c>
      <c r="L781">
        <v>6357.4000000000005</v>
      </c>
      <c r="M781">
        <v>85824.9</v>
      </c>
      <c r="N781">
        <v>0.55000000000000004</v>
      </c>
    </row>
    <row r="782" spans="1:14" x14ac:dyDescent="0.25">
      <c r="A782">
        <v>7199</v>
      </c>
      <c r="B782" t="s">
        <v>877</v>
      </c>
      <c r="C782" t="s">
        <v>66</v>
      </c>
      <c r="D782" s="22">
        <v>40615</v>
      </c>
      <c r="E782" s="22">
        <v>42027</v>
      </c>
      <c r="F782" t="s">
        <v>73</v>
      </c>
      <c r="G782" t="s">
        <v>78</v>
      </c>
      <c r="H782">
        <v>583282382</v>
      </c>
      <c r="I782">
        <v>1945242443</v>
      </c>
      <c r="J782">
        <v>68619</v>
      </c>
      <c r="K782">
        <v>17154.75</v>
      </c>
      <c r="L782">
        <v>6861.9000000000005</v>
      </c>
      <c r="M782">
        <v>92635.65</v>
      </c>
      <c r="N782">
        <v>0.47</v>
      </c>
    </row>
    <row r="783" spans="1:14" x14ac:dyDescent="0.25">
      <c r="A783">
        <v>5941</v>
      </c>
      <c r="B783" t="s">
        <v>878</v>
      </c>
      <c r="C783" t="s">
        <v>66</v>
      </c>
      <c r="D783" s="22">
        <v>39946</v>
      </c>
      <c r="E783" s="22">
        <v>42922</v>
      </c>
      <c r="F783" t="s">
        <v>73</v>
      </c>
      <c r="G783" t="s">
        <v>935</v>
      </c>
      <c r="H783">
        <v>563776525</v>
      </c>
      <c r="I783">
        <v>1527286394</v>
      </c>
      <c r="J783">
        <v>37671</v>
      </c>
      <c r="K783">
        <v>9417.75</v>
      </c>
      <c r="L783">
        <v>3767.1000000000004</v>
      </c>
      <c r="M783">
        <v>50855.85</v>
      </c>
      <c r="N783">
        <v>0.89</v>
      </c>
    </row>
    <row r="784" spans="1:14" x14ac:dyDescent="0.25">
      <c r="A784">
        <v>6277</v>
      </c>
      <c r="B784" t="s">
        <v>879</v>
      </c>
      <c r="C784" t="s">
        <v>66</v>
      </c>
      <c r="D784" s="22">
        <v>24474</v>
      </c>
      <c r="E784" s="22">
        <v>44062</v>
      </c>
      <c r="F784" t="s">
        <v>77</v>
      </c>
      <c r="G784" t="s">
        <v>75</v>
      </c>
      <c r="H784">
        <v>598430008</v>
      </c>
      <c r="I784">
        <v>1389339096</v>
      </c>
      <c r="J784">
        <v>17084</v>
      </c>
      <c r="K784">
        <v>4271</v>
      </c>
      <c r="L784">
        <v>1708.4</v>
      </c>
      <c r="M784">
        <v>23063.4</v>
      </c>
      <c r="N784">
        <v>0.56000000000000005</v>
      </c>
    </row>
    <row r="785" spans="1:14" x14ac:dyDescent="0.25">
      <c r="A785">
        <v>6137</v>
      </c>
      <c r="B785" t="s">
        <v>880</v>
      </c>
      <c r="C785" t="s">
        <v>66</v>
      </c>
      <c r="D785" s="22">
        <v>28560</v>
      </c>
      <c r="E785" s="22">
        <v>42647</v>
      </c>
      <c r="F785" t="s">
        <v>80</v>
      </c>
      <c r="G785" t="s">
        <v>935</v>
      </c>
      <c r="H785">
        <v>598522142</v>
      </c>
      <c r="I785">
        <v>1649639399</v>
      </c>
      <c r="J785">
        <v>67601</v>
      </c>
      <c r="K785">
        <v>16900.25</v>
      </c>
      <c r="L785">
        <v>6760.1</v>
      </c>
      <c r="M785">
        <v>91261.35</v>
      </c>
      <c r="N785">
        <v>0.99</v>
      </c>
    </row>
    <row r="786" spans="1:14" x14ac:dyDescent="0.25">
      <c r="A786">
        <v>6517</v>
      </c>
      <c r="B786" t="s">
        <v>881</v>
      </c>
      <c r="C786" t="s">
        <v>66</v>
      </c>
      <c r="D786" s="22">
        <v>28672</v>
      </c>
      <c r="E786" s="22">
        <v>40208</v>
      </c>
      <c r="F786" t="s">
        <v>83</v>
      </c>
      <c r="G786" t="s">
        <v>935</v>
      </c>
      <c r="H786">
        <v>555052462</v>
      </c>
      <c r="I786">
        <v>1712622287</v>
      </c>
      <c r="J786">
        <v>35087</v>
      </c>
      <c r="K786">
        <v>8771.75</v>
      </c>
      <c r="L786">
        <v>3508.7000000000003</v>
      </c>
      <c r="M786">
        <v>47367.45</v>
      </c>
      <c r="N786">
        <v>0.98</v>
      </c>
    </row>
    <row r="787" spans="1:14" x14ac:dyDescent="0.25">
      <c r="A787">
        <v>3332</v>
      </c>
      <c r="B787" t="s">
        <v>882</v>
      </c>
      <c r="C787" t="s">
        <v>66</v>
      </c>
      <c r="D787" s="22">
        <v>37145</v>
      </c>
      <c r="E787" s="22">
        <v>40880</v>
      </c>
      <c r="F787" t="s">
        <v>85</v>
      </c>
      <c r="G787" t="s">
        <v>935</v>
      </c>
      <c r="H787">
        <v>567134641</v>
      </c>
      <c r="I787">
        <v>1922229869</v>
      </c>
      <c r="J787">
        <v>59956</v>
      </c>
      <c r="K787">
        <v>14989</v>
      </c>
      <c r="L787">
        <v>5995.6</v>
      </c>
      <c r="M787">
        <v>80940.600000000006</v>
      </c>
      <c r="N787">
        <v>0.7</v>
      </c>
    </row>
    <row r="788" spans="1:14" x14ac:dyDescent="0.25">
      <c r="A788">
        <v>1840</v>
      </c>
      <c r="B788" t="s">
        <v>883</v>
      </c>
      <c r="C788" t="s">
        <v>66</v>
      </c>
      <c r="D788" s="22">
        <v>23616</v>
      </c>
      <c r="E788" s="22">
        <v>44134</v>
      </c>
      <c r="F788" t="s">
        <v>87</v>
      </c>
      <c r="G788" t="s">
        <v>78</v>
      </c>
      <c r="H788">
        <v>587200294</v>
      </c>
      <c r="I788">
        <v>1485112277</v>
      </c>
      <c r="J788">
        <v>26806</v>
      </c>
      <c r="K788">
        <v>6701.5</v>
      </c>
      <c r="L788">
        <v>2680.6000000000004</v>
      </c>
      <c r="M788">
        <v>36188.1</v>
      </c>
      <c r="N788">
        <v>0.3</v>
      </c>
    </row>
    <row r="789" spans="1:14" x14ac:dyDescent="0.25">
      <c r="A789">
        <v>5052</v>
      </c>
      <c r="B789" t="s">
        <v>884</v>
      </c>
      <c r="C789" t="s">
        <v>66</v>
      </c>
      <c r="D789" s="22">
        <v>31984</v>
      </c>
      <c r="E789" s="22">
        <v>42247</v>
      </c>
      <c r="F789" t="s">
        <v>89</v>
      </c>
      <c r="G789" t="s">
        <v>935</v>
      </c>
      <c r="H789">
        <v>573176830</v>
      </c>
      <c r="I789">
        <v>1293862578</v>
      </c>
      <c r="J789">
        <v>41864</v>
      </c>
      <c r="K789">
        <v>10466</v>
      </c>
      <c r="L789">
        <v>4186.4000000000005</v>
      </c>
      <c r="M789">
        <v>56516.4</v>
      </c>
      <c r="N789">
        <v>0.88</v>
      </c>
    </row>
    <row r="790" spans="1:14" x14ac:dyDescent="0.25">
      <c r="A790">
        <v>8491</v>
      </c>
      <c r="B790" t="s">
        <v>885</v>
      </c>
      <c r="C790" t="s">
        <v>66</v>
      </c>
      <c r="D790" s="22">
        <v>36056</v>
      </c>
      <c r="E790" s="22">
        <v>41329</v>
      </c>
      <c r="F790" t="s">
        <v>92</v>
      </c>
      <c r="G790" t="s">
        <v>90</v>
      </c>
      <c r="H790">
        <v>567116320</v>
      </c>
      <c r="I790">
        <v>1995019835</v>
      </c>
      <c r="J790">
        <v>32985</v>
      </c>
      <c r="K790">
        <v>8246.25</v>
      </c>
      <c r="L790">
        <v>3298.5</v>
      </c>
      <c r="M790">
        <v>44529.75</v>
      </c>
      <c r="N790">
        <v>0.33</v>
      </c>
    </row>
    <row r="791" spans="1:14" x14ac:dyDescent="0.25">
      <c r="A791">
        <v>3828</v>
      </c>
      <c r="B791" t="s">
        <v>886</v>
      </c>
      <c r="C791" t="s">
        <v>66</v>
      </c>
      <c r="D791" s="22">
        <v>24373</v>
      </c>
      <c r="E791" s="22">
        <v>41075</v>
      </c>
      <c r="F791" t="s">
        <v>94</v>
      </c>
      <c r="G791" t="s">
        <v>935</v>
      </c>
      <c r="H791">
        <v>596940738</v>
      </c>
      <c r="I791">
        <v>1664206977</v>
      </c>
      <c r="J791">
        <v>19847</v>
      </c>
      <c r="K791">
        <v>4961.75</v>
      </c>
      <c r="L791">
        <v>1984.7</v>
      </c>
      <c r="M791">
        <v>26793.45</v>
      </c>
      <c r="N791">
        <v>0.86</v>
      </c>
    </row>
    <row r="792" spans="1:14" x14ac:dyDescent="0.25">
      <c r="A792">
        <v>9854</v>
      </c>
      <c r="B792" t="s">
        <v>887</v>
      </c>
      <c r="C792" t="s">
        <v>66</v>
      </c>
      <c r="D792" s="22">
        <v>39628</v>
      </c>
      <c r="E792" s="22">
        <v>43823</v>
      </c>
      <c r="F792" t="s">
        <v>94</v>
      </c>
      <c r="G792" t="s">
        <v>90</v>
      </c>
      <c r="H792">
        <v>590314430</v>
      </c>
      <c r="I792">
        <v>1766171973</v>
      </c>
      <c r="J792">
        <v>64455</v>
      </c>
      <c r="K792">
        <v>16113.75</v>
      </c>
      <c r="L792">
        <v>6445.5</v>
      </c>
      <c r="M792">
        <v>87014.25</v>
      </c>
      <c r="N792">
        <v>0.8</v>
      </c>
    </row>
    <row r="793" spans="1:14" x14ac:dyDescent="0.25">
      <c r="A793">
        <v>6904</v>
      </c>
      <c r="B793" t="s">
        <v>888</v>
      </c>
      <c r="C793" t="s">
        <v>66</v>
      </c>
      <c r="D793" s="22">
        <v>25434</v>
      </c>
      <c r="E793" s="22">
        <v>40740</v>
      </c>
      <c r="F793" t="s">
        <v>97</v>
      </c>
      <c r="G793" t="s">
        <v>935</v>
      </c>
      <c r="H793">
        <v>565603874</v>
      </c>
      <c r="I793">
        <v>1316243903</v>
      </c>
      <c r="J793">
        <v>68223</v>
      </c>
      <c r="K793">
        <v>17055.75</v>
      </c>
      <c r="L793">
        <v>6822.3</v>
      </c>
      <c r="M793">
        <v>92101.05</v>
      </c>
      <c r="N793">
        <v>0.87</v>
      </c>
    </row>
    <row r="794" spans="1:14" x14ac:dyDescent="0.25">
      <c r="A794">
        <v>7016</v>
      </c>
      <c r="B794" t="s">
        <v>889</v>
      </c>
      <c r="C794" t="s">
        <v>66</v>
      </c>
      <c r="D794" s="22">
        <v>31888</v>
      </c>
      <c r="E794" s="22">
        <v>41321</v>
      </c>
      <c r="F794" t="s">
        <v>97</v>
      </c>
      <c r="G794" t="s">
        <v>935</v>
      </c>
      <c r="H794">
        <v>598135873</v>
      </c>
      <c r="I794">
        <v>1099518930</v>
      </c>
      <c r="J794">
        <v>33180</v>
      </c>
      <c r="K794">
        <v>8295</v>
      </c>
      <c r="L794">
        <v>3318</v>
      </c>
      <c r="M794">
        <v>44793</v>
      </c>
      <c r="N794">
        <v>0.54</v>
      </c>
    </row>
    <row r="795" spans="1:14" x14ac:dyDescent="0.25">
      <c r="A795">
        <v>4114</v>
      </c>
      <c r="B795" t="s">
        <v>890</v>
      </c>
      <c r="C795" t="s">
        <v>66</v>
      </c>
      <c r="D795" s="22">
        <v>31539</v>
      </c>
      <c r="E795" s="22">
        <v>44200</v>
      </c>
      <c r="F795" t="s">
        <v>100</v>
      </c>
      <c r="G795" t="s">
        <v>935</v>
      </c>
      <c r="H795">
        <v>574501071</v>
      </c>
      <c r="I795">
        <v>1126978015</v>
      </c>
      <c r="J795">
        <v>13482</v>
      </c>
      <c r="K795">
        <v>3370.5</v>
      </c>
      <c r="L795">
        <v>1348.2</v>
      </c>
      <c r="M795">
        <v>18200.7</v>
      </c>
      <c r="N795">
        <v>0.54</v>
      </c>
    </row>
    <row r="796" spans="1:14" x14ac:dyDescent="0.25">
      <c r="A796">
        <v>5170</v>
      </c>
      <c r="B796" t="s">
        <v>891</v>
      </c>
      <c r="C796" t="s">
        <v>66</v>
      </c>
      <c r="D796" s="22">
        <v>38747</v>
      </c>
      <c r="E796" s="22">
        <v>41222</v>
      </c>
      <c r="F796" t="s">
        <v>102</v>
      </c>
      <c r="G796" t="s">
        <v>75</v>
      </c>
      <c r="H796">
        <v>567714072</v>
      </c>
      <c r="I796">
        <v>1462745552</v>
      </c>
      <c r="J796">
        <v>56398</v>
      </c>
      <c r="K796">
        <v>14099.5</v>
      </c>
      <c r="L796">
        <v>5639.8</v>
      </c>
      <c r="M796">
        <v>76137.3</v>
      </c>
      <c r="N796">
        <v>0.32</v>
      </c>
    </row>
    <row r="797" spans="1:14" x14ac:dyDescent="0.25">
      <c r="A797">
        <v>5302</v>
      </c>
      <c r="B797" t="s">
        <v>892</v>
      </c>
      <c r="C797" t="s">
        <v>66</v>
      </c>
      <c r="D797" s="22">
        <v>38064</v>
      </c>
      <c r="E797" s="22">
        <v>44057</v>
      </c>
      <c r="F797" t="s">
        <v>102</v>
      </c>
      <c r="G797" t="s">
        <v>78</v>
      </c>
      <c r="H797">
        <v>594088830</v>
      </c>
      <c r="I797">
        <v>1076819209</v>
      </c>
      <c r="J797">
        <v>10078</v>
      </c>
      <c r="K797">
        <v>2519.5</v>
      </c>
      <c r="L797">
        <v>1007.8000000000001</v>
      </c>
      <c r="M797">
        <v>13605.3</v>
      </c>
      <c r="N797">
        <v>0.74</v>
      </c>
    </row>
    <row r="798" spans="1:14" x14ac:dyDescent="0.25">
      <c r="A798">
        <v>6454</v>
      </c>
      <c r="B798" t="s">
        <v>893</v>
      </c>
      <c r="C798" t="s">
        <v>66</v>
      </c>
      <c r="D798" s="22">
        <v>27970</v>
      </c>
      <c r="E798" s="22">
        <v>41921</v>
      </c>
      <c r="F798" t="s">
        <v>105</v>
      </c>
      <c r="G798" t="s">
        <v>81</v>
      </c>
      <c r="H798">
        <v>567433255</v>
      </c>
      <c r="I798">
        <v>1848924157</v>
      </c>
      <c r="J798">
        <v>38912</v>
      </c>
      <c r="K798">
        <v>9728</v>
      </c>
      <c r="L798">
        <v>3891.2000000000003</v>
      </c>
      <c r="M798">
        <v>52531.199999999997</v>
      </c>
      <c r="N798">
        <v>0.59</v>
      </c>
    </row>
    <row r="799" spans="1:14" x14ac:dyDescent="0.25">
      <c r="A799">
        <v>6992</v>
      </c>
      <c r="B799" t="s">
        <v>894</v>
      </c>
      <c r="C799" t="s">
        <v>66</v>
      </c>
      <c r="D799" s="22">
        <v>35755</v>
      </c>
      <c r="E799" s="22">
        <v>43025</v>
      </c>
      <c r="F799" t="s">
        <v>107</v>
      </c>
      <c r="G799" t="s">
        <v>75</v>
      </c>
      <c r="H799">
        <v>596355309</v>
      </c>
      <c r="I799">
        <v>1374924155</v>
      </c>
      <c r="J799">
        <v>67391</v>
      </c>
      <c r="K799">
        <v>16847.75</v>
      </c>
      <c r="L799">
        <v>6739.1</v>
      </c>
      <c r="M799">
        <v>90977.85</v>
      </c>
      <c r="N799">
        <v>0.37</v>
      </c>
    </row>
    <row r="800" spans="1:14" x14ac:dyDescent="0.25">
      <c r="A800">
        <v>9071</v>
      </c>
      <c r="B800" t="s">
        <v>895</v>
      </c>
      <c r="C800" t="s">
        <v>66</v>
      </c>
      <c r="D800" s="22">
        <v>40357</v>
      </c>
      <c r="E800" s="22">
        <v>41576</v>
      </c>
      <c r="F800" t="s">
        <v>107</v>
      </c>
      <c r="G800" t="s">
        <v>935</v>
      </c>
      <c r="H800">
        <v>557008566</v>
      </c>
      <c r="I800">
        <v>1880766656</v>
      </c>
      <c r="J800">
        <v>38571</v>
      </c>
      <c r="K800">
        <v>9642.75</v>
      </c>
      <c r="L800">
        <v>3857.1000000000004</v>
      </c>
      <c r="M800">
        <v>52070.85</v>
      </c>
      <c r="N800">
        <v>0.81</v>
      </c>
    </row>
    <row r="801" spans="1:14" x14ac:dyDescent="0.25">
      <c r="A801">
        <v>2485</v>
      </c>
      <c r="B801" t="s">
        <v>896</v>
      </c>
      <c r="C801" t="s">
        <v>66</v>
      </c>
      <c r="D801" s="22">
        <v>23227</v>
      </c>
      <c r="E801" s="22">
        <v>44048</v>
      </c>
      <c r="F801" t="s">
        <v>110</v>
      </c>
      <c r="G801" t="s">
        <v>935</v>
      </c>
      <c r="H801">
        <v>560576261</v>
      </c>
      <c r="I801">
        <v>1389772914</v>
      </c>
      <c r="J801">
        <v>51934</v>
      </c>
      <c r="K801">
        <v>12983.5</v>
      </c>
      <c r="L801">
        <v>5193.4000000000005</v>
      </c>
      <c r="M801">
        <v>70110.899999999994</v>
      </c>
      <c r="N801">
        <v>0.81</v>
      </c>
    </row>
    <row r="802" spans="1:14" x14ac:dyDescent="0.25">
      <c r="A802">
        <v>5411</v>
      </c>
      <c r="B802" t="s">
        <v>897</v>
      </c>
      <c r="C802" t="s">
        <v>66</v>
      </c>
      <c r="D802" s="22">
        <v>30597</v>
      </c>
      <c r="E802" s="22">
        <v>40500</v>
      </c>
      <c r="F802" t="s">
        <v>112</v>
      </c>
      <c r="G802" t="s">
        <v>90</v>
      </c>
      <c r="H802">
        <v>562841550</v>
      </c>
      <c r="I802">
        <v>1896289047</v>
      </c>
      <c r="J802">
        <v>36244</v>
      </c>
      <c r="K802">
        <v>9061</v>
      </c>
      <c r="L802">
        <v>3624.4</v>
      </c>
      <c r="M802">
        <v>48929.4</v>
      </c>
      <c r="N802">
        <v>0.67</v>
      </c>
    </row>
    <row r="803" spans="1:14" x14ac:dyDescent="0.25">
      <c r="A803">
        <v>2921</v>
      </c>
      <c r="B803" t="s">
        <v>898</v>
      </c>
      <c r="C803" t="s">
        <v>69</v>
      </c>
      <c r="D803" s="22">
        <v>38340</v>
      </c>
      <c r="E803" s="22">
        <v>40833</v>
      </c>
      <c r="F803" t="s">
        <v>112</v>
      </c>
      <c r="G803" t="s">
        <v>935</v>
      </c>
      <c r="H803">
        <v>570397533</v>
      </c>
      <c r="I803">
        <v>1437066733</v>
      </c>
      <c r="J803">
        <v>41289</v>
      </c>
      <c r="K803">
        <v>10322.25</v>
      </c>
      <c r="L803">
        <v>4128.9000000000005</v>
      </c>
      <c r="M803">
        <v>55740.15</v>
      </c>
      <c r="N803">
        <v>0.35</v>
      </c>
    </row>
    <row r="804" spans="1:14" x14ac:dyDescent="0.25">
      <c r="A804">
        <v>4126</v>
      </c>
      <c r="B804" t="s">
        <v>899</v>
      </c>
      <c r="C804" t="s">
        <v>66</v>
      </c>
      <c r="D804" s="22">
        <v>35420</v>
      </c>
      <c r="E804" s="22">
        <v>43099</v>
      </c>
      <c r="F804" t="s">
        <v>115</v>
      </c>
      <c r="G804" t="s">
        <v>935</v>
      </c>
      <c r="H804">
        <v>574226143</v>
      </c>
      <c r="I804">
        <v>1745234861</v>
      </c>
      <c r="J804">
        <v>11548</v>
      </c>
      <c r="K804">
        <v>2887</v>
      </c>
      <c r="L804">
        <v>1154.8</v>
      </c>
      <c r="M804">
        <v>15589.8</v>
      </c>
      <c r="N804">
        <v>0.31</v>
      </c>
    </row>
    <row r="805" spans="1:14" x14ac:dyDescent="0.25">
      <c r="A805">
        <v>7480</v>
      </c>
      <c r="B805" t="s">
        <v>900</v>
      </c>
      <c r="C805" t="s">
        <v>66</v>
      </c>
      <c r="D805" s="22">
        <v>29860</v>
      </c>
      <c r="E805" s="22">
        <v>42810</v>
      </c>
      <c r="F805" t="s">
        <v>117</v>
      </c>
      <c r="G805" t="s">
        <v>75</v>
      </c>
      <c r="H805">
        <v>575823137</v>
      </c>
      <c r="I805">
        <v>1573357388</v>
      </c>
      <c r="J805">
        <v>44850</v>
      </c>
      <c r="K805">
        <v>11212.5</v>
      </c>
      <c r="L805">
        <v>4485</v>
      </c>
      <c r="M805">
        <v>60547.5</v>
      </c>
      <c r="N805">
        <v>0.28999999999999998</v>
      </c>
    </row>
    <row r="806" spans="1:14" x14ac:dyDescent="0.25">
      <c r="A806">
        <v>7873</v>
      </c>
      <c r="B806" t="s">
        <v>901</v>
      </c>
      <c r="C806" t="s">
        <v>69</v>
      </c>
      <c r="D806" s="22">
        <v>31602</v>
      </c>
      <c r="E806" s="22">
        <v>44135</v>
      </c>
      <c r="F806" t="s">
        <v>119</v>
      </c>
      <c r="G806" t="s">
        <v>78</v>
      </c>
      <c r="H806">
        <v>561751093</v>
      </c>
      <c r="I806">
        <v>1656445135</v>
      </c>
      <c r="J806">
        <v>58999</v>
      </c>
      <c r="K806">
        <v>14749.75</v>
      </c>
      <c r="L806">
        <v>5899.9000000000005</v>
      </c>
      <c r="M806">
        <v>79648.649999999994</v>
      </c>
      <c r="N806">
        <v>0.53</v>
      </c>
    </row>
    <row r="807" spans="1:14" x14ac:dyDescent="0.25">
      <c r="A807">
        <v>7788</v>
      </c>
      <c r="B807" t="s">
        <v>902</v>
      </c>
      <c r="C807" t="s">
        <v>66</v>
      </c>
      <c r="D807" s="22">
        <v>25382</v>
      </c>
      <c r="E807" s="22">
        <v>43892</v>
      </c>
      <c r="F807" t="s">
        <v>121</v>
      </c>
      <c r="G807" t="s">
        <v>75</v>
      </c>
      <c r="H807">
        <v>584222089</v>
      </c>
      <c r="I807">
        <v>1133144993</v>
      </c>
      <c r="J807">
        <v>41336</v>
      </c>
      <c r="K807">
        <v>10334</v>
      </c>
      <c r="L807">
        <v>4133.6000000000004</v>
      </c>
      <c r="M807">
        <v>55803.6</v>
      </c>
      <c r="N807">
        <v>0.86</v>
      </c>
    </row>
    <row r="808" spans="1:14" x14ac:dyDescent="0.25">
      <c r="A808">
        <v>7448</v>
      </c>
      <c r="B808" t="s">
        <v>903</v>
      </c>
      <c r="C808" t="s">
        <v>66</v>
      </c>
      <c r="D808" s="22">
        <v>25249</v>
      </c>
      <c r="E808" s="22">
        <v>43414</v>
      </c>
      <c r="F808" t="s">
        <v>123</v>
      </c>
      <c r="G808" t="s">
        <v>90</v>
      </c>
      <c r="H808">
        <v>556989604</v>
      </c>
      <c r="I808">
        <v>1276926774</v>
      </c>
      <c r="J808">
        <v>16265</v>
      </c>
      <c r="K808">
        <v>4066.25</v>
      </c>
      <c r="L808">
        <v>1626.5</v>
      </c>
      <c r="M808">
        <v>21957.75</v>
      </c>
      <c r="N808">
        <v>0.78</v>
      </c>
    </row>
    <row r="809" spans="1:14" x14ac:dyDescent="0.25">
      <c r="A809">
        <v>6983</v>
      </c>
      <c r="B809" t="s">
        <v>904</v>
      </c>
      <c r="C809" t="s">
        <v>69</v>
      </c>
      <c r="D809" s="22">
        <v>40507</v>
      </c>
      <c r="E809" s="22">
        <v>40988</v>
      </c>
      <c r="F809" t="s">
        <v>125</v>
      </c>
      <c r="G809" t="s">
        <v>90</v>
      </c>
      <c r="H809">
        <v>577729431</v>
      </c>
      <c r="I809">
        <v>1646077379</v>
      </c>
      <c r="J809">
        <v>5471</v>
      </c>
      <c r="K809">
        <v>1367.75</v>
      </c>
      <c r="L809">
        <v>547.1</v>
      </c>
      <c r="M809">
        <v>7385.85</v>
      </c>
      <c r="N809">
        <v>0.9</v>
      </c>
    </row>
    <row r="810" spans="1:14" x14ac:dyDescent="0.25">
      <c r="A810">
        <v>1952</v>
      </c>
      <c r="B810" t="s">
        <v>905</v>
      </c>
      <c r="C810" t="s">
        <v>66</v>
      </c>
      <c r="D810" s="22">
        <v>25906</v>
      </c>
      <c r="E810" s="22">
        <v>41362</v>
      </c>
      <c r="F810" t="s">
        <v>127</v>
      </c>
      <c r="G810" t="s">
        <v>935</v>
      </c>
      <c r="H810">
        <v>599378906</v>
      </c>
      <c r="I810">
        <v>1501354085</v>
      </c>
      <c r="J810">
        <v>58799</v>
      </c>
      <c r="K810">
        <v>14699.75</v>
      </c>
      <c r="L810">
        <v>5879.9000000000005</v>
      </c>
      <c r="M810">
        <v>79378.649999999994</v>
      </c>
      <c r="N810">
        <v>0.7</v>
      </c>
    </row>
    <row r="811" spans="1:14" x14ac:dyDescent="0.25">
      <c r="A811">
        <v>3775</v>
      </c>
      <c r="B811" t="s">
        <v>906</v>
      </c>
      <c r="C811" t="s">
        <v>66</v>
      </c>
      <c r="D811" s="22">
        <v>23273</v>
      </c>
      <c r="E811" s="22">
        <v>42440</v>
      </c>
      <c r="F811" t="s">
        <v>67</v>
      </c>
      <c r="G811" t="s">
        <v>935</v>
      </c>
      <c r="H811">
        <v>599001723</v>
      </c>
      <c r="I811">
        <v>1483831362</v>
      </c>
      <c r="J811">
        <v>42016</v>
      </c>
      <c r="K811">
        <v>10504</v>
      </c>
      <c r="L811">
        <v>4201.6000000000004</v>
      </c>
      <c r="M811">
        <v>56721.599999999999</v>
      </c>
      <c r="N811">
        <v>0.37</v>
      </c>
    </row>
    <row r="812" spans="1:14" x14ac:dyDescent="0.25">
      <c r="A812">
        <v>9630</v>
      </c>
      <c r="B812" t="s">
        <v>907</v>
      </c>
      <c r="C812" t="s">
        <v>69</v>
      </c>
      <c r="D812" s="22">
        <v>30417</v>
      </c>
      <c r="E812" s="22">
        <v>42120</v>
      </c>
      <c r="F812" t="s">
        <v>70</v>
      </c>
      <c r="G812" t="s">
        <v>935</v>
      </c>
      <c r="H812">
        <v>556895843</v>
      </c>
      <c r="I812">
        <v>1324983922</v>
      </c>
      <c r="J812">
        <v>16984</v>
      </c>
      <c r="K812">
        <v>4246</v>
      </c>
      <c r="L812">
        <v>1698.4</v>
      </c>
      <c r="M812">
        <v>22928.400000000001</v>
      </c>
      <c r="N812">
        <v>0.7</v>
      </c>
    </row>
    <row r="813" spans="1:14" x14ac:dyDescent="0.25">
      <c r="A813">
        <v>7743</v>
      </c>
      <c r="B813" t="s">
        <v>908</v>
      </c>
      <c r="C813" t="s">
        <v>66</v>
      </c>
      <c r="D813" s="22">
        <v>24443</v>
      </c>
      <c r="E813" s="22">
        <v>43658</v>
      </c>
      <c r="F813" t="s">
        <v>73</v>
      </c>
      <c r="G813" t="s">
        <v>935</v>
      </c>
      <c r="H813">
        <v>590909254</v>
      </c>
      <c r="I813">
        <v>1576955850</v>
      </c>
      <c r="J813">
        <v>25396</v>
      </c>
      <c r="K813">
        <v>6349</v>
      </c>
      <c r="L813">
        <v>2539.6000000000004</v>
      </c>
      <c r="M813">
        <v>34284.6</v>
      </c>
      <c r="N813">
        <v>0.8</v>
      </c>
    </row>
    <row r="814" spans="1:14" x14ac:dyDescent="0.25">
      <c r="A814">
        <v>9257</v>
      </c>
      <c r="B814" t="s">
        <v>909</v>
      </c>
      <c r="C814" t="s">
        <v>66</v>
      </c>
      <c r="D814" s="22">
        <v>39061</v>
      </c>
      <c r="E814" s="22">
        <v>41187</v>
      </c>
      <c r="F814" t="s">
        <v>73</v>
      </c>
      <c r="G814" t="s">
        <v>935</v>
      </c>
      <c r="H814">
        <v>572977264</v>
      </c>
      <c r="I814">
        <v>1601068767</v>
      </c>
      <c r="J814">
        <v>19325</v>
      </c>
      <c r="K814">
        <v>4831.25</v>
      </c>
      <c r="L814">
        <v>1932.5</v>
      </c>
      <c r="M814">
        <v>26088.75</v>
      </c>
      <c r="N814">
        <v>0.87</v>
      </c>
    </row>
    <row r="815" spans="1:14" x14ac:dyDescent="0.25">
      <c r="A815">
        <v>3044</v>
      </c>
      <c r="B815" t="s">
        <v>910</v>
      </c>
      <c r="C815" t="s">
        <v>66</v>
      </c>
      <c r="D815" s="22">
        <v>24968</v>
      </c>
      <c r="E815" s="22">
        <v>41730</v>
      </c>
      <c r="F815" t="s">
        <v>77</v>
      </c>
      <c r="G815" t="s">
        <v>78</v>
      </c>
      <c r="H815">
        <v>585268356</v>
      </c>
      <c r="I815">
        <v>1286747475</v>
      </c>
      <c r="J815">
        <v>40634</v>
      </c>
      <c r="K815">
        <v>10158.5</v>
      </c>
      <c r="L815">
        <v>4063.4</v>
      </c>
      <c r="M815">
        <v>54855.9</v>
      </c>
      <c r="N815">
        <v>0.28999999999999998</v>
      </c>
    </row>
    <row r="816" spans="1:14" x14ac:dyDescent="0.25">
      <c r="A816">
        <v>7042</v>
      </c>
      <c r="B816" t="s">
        <v>911</v>
      </c>
      <c r="C816" t="s">
        <v>69</v>
      </c>
      <c r="D816" s="22">
        <v>25965</v>
      </c>
      <c r="E816" s="22">
        <v>42154</v>
      </c>
      <c r="F816" t="s">
        <v>80</v>
      </c>
      <c r="G816" t="s">
        <v>935</v>
      </c>
      <c r="H816">
        <v>586793184</v>
      </c>
      <c r="I816">
        <v>1169779051</v>
      </c>
      <c r="J816">
        <v>54572</v>
      </c>
      <c r="K816">
        <v>13643</v>
      </c>
      <c r="L816">
        <v>5457.2000000000007</v>
      </c>
      <c r="M816">
        <v>73672.2</v>
      </c>
      <c r="N816">
        <v>0.27</v>
      </c>
    </row>
    <row r="817" spans="1:14" x14ac:dyDescent="0.25">
      <c r="A817">
        <v>5283</v>
      </c>
      <c r="B817" t="s">
        <v>912</v>
      </c>
      <c r="C817" t="s">
        <v>66</v>
      </c>
      <c r="D817" s="22">
        <v>22146</v>
      </c>
      <c r="E817" s="22">
        <v>42449</v>
      </c>
      <c r="F817" t="s">
        <v>83</v>
      </c>
      <c r="G817" t="s">
        <v>78</v>
      </c>
      <c r="H817">
        <v>569116287</v>
      </c>
      <c r="I817">
        <v>1281724019</v>
      </c>
      <c r="J817">
        <v>37749</v>
      </c>
      <c r="K817">
        <v>9437.25</v>
      </c>
      <c r="L817">
        <v>3774.9</v>
      </c>
      <c r="M817">
        <v>50961.15</v>
      </c>
      <c r="N817">
        <v>0.41</v>
      </c>
    </row>
    <row r="818" spans="1:14" x14ac:dyDescent="0.25">
      <c r="A818">
        <v>5345</v>
      </c>
      <c r="B818" t="s">
        <v>913</v>
      </c>
      <c r="C818" t="s">
        <v>69</v>
      </c>
      <c r="D818" s="22">
        <v>34468</v>
      </c>
      <c r="E818" s="22">
        <v>40726</v>
      </c>
      <c r="F818" t="s">
        <v>85</v>
      </c>
      <c r="G818" t="s">
        <v>935</v>
      </c>
      <c r="H818">
        <v>593225634</v>
      </c>
      <c r="I818">
        <v>1269199939</v>
      </c>
      <c r="J818">
        <v>10679</v>
      </c>
      <c r="K818">
        <v>2669.75</v>
      </c>
      <c r="L818">
        <v>1067.9000000000001</v>
      </c>
      <c r="M818">
        <v>14416.65</v>
      </c>
      <c r="N818">
        <v>0.5</v>
      </c>
    </row>
    <row r="819" spans="1:14" x14ac:dyDescent="0.25">
      <c r="A819">
        <v>8036</v>
      </c>
      <c r="B819" t="s">
        <v>914</v>
      </c>
      <c r="C819" t="s">
        <v>66</v>
      </c>
      <c r="D819" s="22">
        <v>37603</v>
      </c>
      <c r="E819" s="22">
        <v>41575</v>
      </c>
      <c r="F819" t="s">
        <v>87</v>
      </c>
      <c r="G819" t="s">
        <v>935</v>
      </c>
      <c r="H819">
        <v>573178800</v>
      </c>
      <c r="I819">
        <v>1316192438</v>
      </c>
      <c r="J819">
        <v>28112</v>
      </c>
      <c r="K819">
        <v>7028</v>
      </c>
      <c r="L819">
        <v>2811.2000000000003</v>
      </c>
      <c r="M819">
        <v>37951.199999999997</v>
      </c>
      <c r="N819">
        <v>0.82</v>
      </c>
    </row>
    <row r="820" spans="1:14" x14ac:dyDescent="0.25">
      <c r="A820">
        <v>2467</v>
      </c>
      <c r="B820" t="s">
        <v>915</v>
      </c>
      <c r="C820" t="s">
        <v>69</v>
      </c>
      <c r="D820" s="22">
        <v>31720</v>
      </c>
      <c r="E820" s="22">
        <v>42277</v>
      </c>
      <c r="F820" t="s">
        <v>89</v>
      </c>
      <c r="G820" t="s">
        <v>935</v>
      </c>
      <c r="H820">
        <v>595640032</v>
      </c>
      <c r="I820">
        <v>1543682509</v>
      </c>
      <c r="J820">
        <v>58339</v>
      </c>
      <c r="K820">
        <v>14584.75</v>
      </c>
      <c r="L820">
        <v>5833.9000000000005</v>
      </c>
      <c r="M820">
        <v>78757.649999999994</v>
      </c>
      <c r="N820">
        <v>0.45</v>
      </c>
    </row>
    <row r="821" spans="1:14" x14ac:dyDescent="0.25">
      <c r="A821">
        <v>4286</v>
      </c>
      <c r="B821" t="s">
        <v>916</v>
      </c>
      <c r="C821" t="s">
        <v>66</v>
      </c>
      <c r="D821" s="22">
        <v>29701</v>
      </c>
      <c r="E821" s="22">
        <v>40271</v>
      </c>
      <c r="F821" t="s">
        <v>92</v>
      </c>
      <c r="G821" t="s">
        <v>75</v>
      </c>
      <c r="H821">
        <v>561153277</v>
      </c>
      <c r="I821">
        <v>1933897731</v>
      </c>
      <c r="J821">
        <v>39167</v>
      </c>
      <c r="K821">
        <v>9791.75</v>
      </c>
      <c r="L821">
        <v>3916.7000000000003</v>
      </c>
      <c r="M821">
        <v>52875.45</v>
      </c>
      <c r="N821">
        <v>0.84</v>
      </c>
    </row>
    <row r="822" spans="1:14" x14ac:dyDescent="0.25">
      <c r="A822">
        <v>9128</v>
      </c>
      <c r="B822" t="s">
        <v>917</v>
      </c>
      <c r="C822" t="s">
        <v>69</v>
      </c>
      <c r="D822" s="22">
        <v>26690</v>
      </c>
      <c r="E822" s="22">
        <v>41425</v>
      </c>
      <c r="F822" t="s">
        <v>94</v>
      </c>
      <c r="G822" t="s">
        <v>935</v>
      </c>
      <c r="H822">
        <v>582862970</v>
      </c>
      <c r="I822">
        <v>1275244525</v>
      </c>
      <c r="J822">
        <v>21824</v>
      </c>
      <c r="K822">
        <v>5456</v>
      </c>
      <c r="L822">
        <v>2182.4</v>
      </c>
      <c r="M822">
        <v>29462.400000000001</v>
      </c>
      <c r="N822">
        <v>0.49</v>
      </c>
    </row>
    <row r="823" spans="1:14" x14ac:dyDescent="0.25">
      <c r="A823">
        <v>9780</v>
      </c>
      <c r="B823" t="s">
        <v>918</v>
      </c>
      <c r="C823" t="s">
        <v>66</v>
      </c>
      <c r="D823" s="22">
        <v>26141</v>
      </c>
      <c r="E823" s="22">
        <v>40948</v>
      </c>
      <c r="F823" t="s">
        <v>94</v>
      </c>
      <c r="G823" t="s">
        <v>78</v>
      </c>
      <c r="H823">
        <v>556320147</v>
      </c>
      <c r="I823">
        <v>1325749715</v>
      </c>
      <c r="J823">
        <v>6613</v>
      </c>
      <c r="K823">
        <v>1653.25</v>
      </c>
      <c r="L823">
        <v>661.30000000000007</v>
      </c>
      <c r="M823">
        <v>8927.5499999999993</v>
      </c>
      <c r="N823">
        <v>0.57999999999999996</v>
      </c>
    </row>
    <row r="824" spans="1:14" x14ac:dyDescent="0.25">
      <c r="A824">
        <v>9203</v>
      </c>
      <c r="B824" t="s">
        <v>919</v>
      </c>
      <c r="C824" t="s">
        <v>66</v>
      </c>
      <c r="D824" s="22">
        <v>22156</v>
      </c>
      <c r="E824" s="22">
        <v>42390</v>
      </c>
      <c r="F824" t="s">
        <v>97</v>
      </c>
      <c r="G824" t="s">
        <v>78</v>
      </c>
      <c r="H824">
        <v>576427807</v>
      </c>
      <c r="I824">
        <v>1996080616</v>
      </c>
      <c r="J824">
        <v>22516</v>
      </c>
      <c r="K824">
        <v>5629</v>
      </c>
      <c r="L824">
        <v>2251.6</v>
      </c>
      <c r="M824">
        <v>30396.6</v>
      </c>
      <c r="N824">
        <v>0.87</v>
      </c>
    </row>
    <row r="825" spans="1:14" x14ac:dyDescent="0.25">
      <c r="A825">
        <v>4086</v>
      </c>
      <c r="B825" t="s">
        <v>920</v>
      </c>
      <c r="C825" t="s">
        <v>66</v>
      </c>
      <c r="D825" s="22">
        <v>37458</v>
      </c>
      <c r="E825" s="22">
        <v>43002</v>
      </c>
      <c r="F825" t="s">
        <v>97</v>
      </c>
      <c r="G825" t="s">
        <v>935</v>
      </c>
      <c r="H825">
        <v>572933917</v>
      </c>
      <c r="I825">
        <v>1150769224</v>
      </c>
      <c r="J825">
        <v>57012</v>
      </c>
      <c r="K825">
        <v>14253</v>
      </c>
      <c r="L825">
        <v>5701.2000000000007</v>
      </c>
      <c r="M825">
        <v>76966.2</v>
      </c>
      <c r="N825">
        <v>0.41</v>
      </c>
    </row>
    <row r="826" spans="1:14" x14ac:dyDescent="0.25">
      <c r="A826">
        <v>4186</v>
      </c>
      <c r="B826" t="s">
        <v>921</v>
      </c>
      <c r="C826" t="s">
        <v>66</v>
      </c>
      <c r="D826" s="22">
        <v>35978</v>
      </c>
      <c r="E826" s="22">
        <v>43555</v>
      </c>
      <c r="F826" t="s">
        <v>100</v>
      </c>
      <c r="G826" t="s">
        <v>71</v>
      </c>
      <c r="H826">
        <v>563692425</v>
      </c>
      <c r="I826">
        <v>1525451067</v>
      </c>
      <c r="J826">
        <v>57057</v>
      </c>
      <c r="K826">
        <v>14264.25</v>
      </c>
      <c r="L826">
        <v>5705.7000000000007</v>
      </c>
      <c r="M826">
        <v>77026.95</v>
      </c>
      <c r="N826">
        <v>0.37</v>
      </c>
    </row>
    <row r="827" spans="1:14" x14ac:dyDescent="0.25">
      <c r="A827">
        <v>7742</v>
      </c>
      <c r="B827" t="s">
        <v>922</v>
      </c>
      <c r="C827" t="s">
        <v>69</v>
      </c>
      <c r="D827" s="22">
        <v>38486</v>
      </c>
      <c r="E827" s="22">
        <v>40378</v>
      </c>
      <c r="F827" t="s">
        <v>102</v>
      </c>
      <c r="G827" t="s">
        <v>75</v>
      </c>
      <c r="H827">
        <v>569117176</v>
      </c>
      <c r="I827">
        <v>1261279167</v>
      </c>
      <c r="J827">
        <v>11772</v>
      </c>
      <c r="K827">
        <v>2943</v>
      </c>
      <c r="L827">
        <v>1177.2</v>
      </c>
      <c r="M827">
        <v>15892.2</v>
      </c>
      <c r="N827">
        <v>0.68</v>
      </c>
    </row>
    <row r="828" spans="1:14" x14ac:dyDescent="0.25">
      <c r="A828">
        <v>7657</v>
      </c>
      <c r="B828" t="s">
        <v>923</v>
      </c>
      <c r="C828" t="s">
        <v>66</v>
      </c>
      <c r="D828" s="22">
        <v>32663</v>
      </c>
      <c r="E828" s="22">
        <v>43323</v>
      </c>
      <c r="F828" t="s">
        <v>102</v>
      </c>
      <c r="G828" t="s">
        <v>75</v>
      </c>
      <c r="H828">
        <v>591248196</v>
      </c>
      <c r="I828">
        <v>1620025208</v>
      </c>
      <c r="J828">
        <v>18757</v>
      </c>
      <c r="K828">
        <v>4689.25</v>
      </c>
      <c r="L828">
        <v>1875.7</v>
      </c>
      <c r="M828">
        <v>25321.95</v>
      </c>
      <c r="N828">
        <v>0.76</v>
      </c>
    </row>
    <row r="829" spans="1:14" x14ac:dyDescent="0.25">
      <c r="A829">
        <v>7732</v>
      </c>
      <c r="B829" t="s">
        <v>924</v>
      </c>
      <c r="C829" t="s">
        <v>66</v>
      </c>
      <c r="D829" s="22">
        <v>38540</v>
      </c>
      <c r="E829" s="22">
        <v>43256</v>
      </c>
      <c r="F829" t="s">
        <v>105</v>
      </c>
      <c r="G829" t="s">
        <v>78</v>
      </c>
      <c r="H829">
        <v>588181338</v>
      </c>
      <c r="I829">
        <v>1709420415</v>
      </c>
      <c r="J829">
        <v>69120</v>
      </c>
      <c r="K829">
        <v>17280</v>
      </c>
      <c r="L829">
        <v>6912</v>
      </c>
      <c r="M829">
        <v>93312</v>
      </c>
      <c r="N829">
        <v>0.84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UI</vt:lpstr>
      <vt:lpstr>EvalDB</vt:lpstr>
      <vt:lpstr>Sheet4</vt:lpstr>
      <vt:lpstr>Dashboard</vt:lpstr>
      <vt:lpstr>EmpDB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Mousa Al-Faify</dc:creator>
  <cp:lastModifiedBy>Ahmed Alzahrani</cp:lastModifiedBy>
  <dcterms:created xsi:type="dcterms:W3CDTF">2021-05-15T22:50:42Z</dcterms:created>
  <dcterms:modified xsi:type="dcterms:W3CDTF">2021-07-15T05:29:30Z</dcterms:modified>
</cp:coreProperties>
</file>